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za\Mój dysk\Eliza\Mykotoksyny\"/>
    </mc:Choice>
  </mc:AlternateContent>
  <bookViews>
    <workbookView xWindow="973" yWindow="0" windowWidth="7487" windowHeight="2913" activeTab="1"/>
  </bookViews>
  <sheets>
    <sheet name="wyniki mleko soki cz.1 " sheetId="1" r:id="rId1"/>
    <sheet name="wyniki soki i mleka cz. 2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0" i="1" l="1"/>
  <c r="S180" i="1"/>
  <c r="N180" i="1"/>
  <c r="B182" i="1"/>
  <c r="B112" i="2" l="1"/>
  <c r="Q110" i="2"/>
  <c r="M110" i="2"/>
  <c r="O110" i="2"/>
  <c r="K110" i="2"/>
  <c r="I110" i="2"/>
  <c r="P110" i="2" s="1"/>
  <c r="H110" i="2"/>
  <c r="N110" i="2"/>
  <c r="R75" i="2"/>
  <c r="Q75" i="2"/>
  <c r="K75" i="2"/>
  <c r="J75" i="2"/>
  <c r="I75" i="2"/>
  <c r="H75" i="2"/>
  <c r="G75" i="2"/>
  <c r="F75" i="2"/>
  <c r="R74" i="2"/>
  <c r="Q74" i="2"/>
  <c r="K74" i="2"/>
  <c r="J74" i="2"/>
  <c r="I74" i="2"/>
  <c r="H74" i="2"/>
  <c r="G74" i="2"/>
  <c r="F74" i="2"/>
  <c r="R73" i="2"/>
  <c r="Q73" i="2"/>
  <c r="K73" i="2"/>
  <c r="J73" i="2"/>
  <c r="I73" i="2"/>
  <c r="H73" i="2"/>
  <c r="G73" i="2"/>
  <c r="F73" i="2"/>
  <c r="R72" i="2"/>
  <c r="Q72" i="2"/>
  <c r="K72" i="2"/>
  <c r="J72" i="2"/>
  <c r="I72" i="2"/>
  <c r="H72" i="2"/>
  <c r="G72" i="2"/>
  <c r="F72" i="2"/>
  <c r="K71" i="2"/>
  <c r="J71" i="2"/>
  <c r="I71" i="2"/>
  <c r="H71" i="2"/>
  <c r="G71" i="2"/>
  <c r="F71" i="2"/>
  <c r="K70" i="2"/>
  <c r="J70" i="2"/>
  <c r="I70" i="2"/>
  <c r="H70" i="2"/>
  <c r="G70" i="2"/>
  <c r="F70" i="2"/>
  <c r="K69" i="2"/>
  <c r="J69" i="2"/>
  <c r="I69" i="2"/>
  <c r="H69" i="2"/>
  <c r="G69" i="2"/>
  <c r="F69" i="2"/>
  <c r="K68" i="2"/>
  <c r="J68" i="2"/>
  <c r="I68" i="2"/>
  <c r="H68" i="2"/>
  <c r="G68" i="2"/>
  <c r="F68" i="2"/>
  <c r="R67" i="2"/>
  <c r="Q67" i="2"/>
  <c r="K67" i="2"/>
  <c r="J67" i="2"/>
  <c r="I67" i="2"/>
  <c r="H67" i="2"/>
  <c r="G67" i="2"/>
  <c r="F67" i="2"/>
  <c r="R66" i="2"/>
  <c r="Q66" i="2"/>
  <c r="K66" i="2"/>
  <c r="J66" i="2"/>
  <c r="I66" i="2"/>
  <c r="H66" i="2"/>
  <c r="G66" i="2"/>
  <c r="F66" i="2"/>
  <c r="R65" i="2"/>
  <c r="Q65" i="2"/>
  <c r="K65" i="2"/>
  <c r="J65" i="2"/>
  <c r="I65" i="2"/>
  <c r="H65" i="2"/>
  <c r="G65" i="2"/>
  <c r="F65" i="2"/>
  <c r="R64" i="2"/>
  <c r="Q64" i="2"/>
  <c r="K64" i="2"/>
  <c r="J64" i="2"/>
  <c r="I64" i="2"/>
  <c r="H64" i="2"/>
  <c r="G64" i="2"/>
  <c r="F64" i="2"/>
  <c r="R63" i="2"/>
  <c r="Q63" i="2"/>
  <c r="K63" i="2"/>
  <c r="J63" i="2"/>
  <c r="I63" i="2"/>
  <c r="H63" i="2"/>
  <c r="G63" i="2"/>
  <c r="F63" i="2"/>
  <c r="R62" i="2"/>
  <c r="Q62" i="2"/>
  <c r="K62" i="2"/>
  <c r="J62" i="2"/>
  <c r="I62" i="2"/>
  <c r="H62" i="2"/>
  <c r="G62" i="2"/>
  <c r="F62" i="2"/>
  <c r="R61" i="2"/>
  <c r="Q61" i="2"/>
  <c r="K61" i="2"/>
  <c r="J61" i="2"/>
  <c r="I61" i="2"/>
  <c r="H61" i="2"/>
  <c r="G61" i="2"/>
  <c r="F61" i="2"/>
  <c r="R60" i="2"/>
  <c r="Q60" i="2"/>
  <c r="K60" i="2"/>
  <c r="J60" i="2"/>
  <c r="I60" i="2"/>
  <c r="H60" i="2"/>
  <c r="G60" i="2"/>
  <c r="F60" i="2"/>
  <c r="R59" i="2"/>
  <c r="Q59" i="2"/>
  <c r="K59" i="2"/>
  <c r="J59" i="2"/>
  <c r="I59" i="2"/>
  <c r="H59" i="2"/>
  <c r="G59" i="2"/>
  <c r="F59" i="2"/>
  <c r="R58" i="2"/>
  <c r="Q58" i="2"/>
  <c r="K58" i="2"/>
  <c r="J58" i="2"/>
  <c r="I58" i="2"/>
  <c r="H58" i="2"/>
  <c r="G58" i="2"/>
  <c r="F58" i="2"/>
  <c r="R57" i="2"/>
  <c r="Q57" i="2"/>
  <c r="K57" i="2"/>
  <c r="J57" i="2"/>
  <c r="I57" i="2"/>
  <c r="H57" i="2"/>
  <c r="G57" i="2"/>
  <c r="F57" i="2"/>
  <c r="R56" i="2"/>
  <c r="Q56" i="2"/>
  <c r="K56" i="2"/>
  <c r="J56" i="2"/>
  <c r="I56" i="2"/>
  <c r="H56" i="2"/>
  <c r="G56" i="2"/>
  <c r="F56" i="2"/>
  <c r="R55" i="2"/>
  <c r="Q55" i="2"/>
  <c r="K55" i="2"/>
  <c r="J55" i="2"/>
  <c r="I55" i="2"/>
  <c r="H55" i="2"/>
  <c r="G55" i="2"/>
  <c r="F55" i="2"/>
  <c r="R54" i="2"/>
  <c r="Q54" i="2"/>
  <c r="K54" i="2"/>
  <c r="J54" i="2"/>
  <c r="I54" i="2"/>
  <c r="H54" i="2"/>
  <c r="G54" i="2"/>
  <c r="F54" i="2"/>
  <c r="R53" i="2"/>
  <c r="Q53" i="2"/>
  <c r="K53" i="2"/>
  <c r="J53" i="2"/>
  <c r="I53" i="2"/>
  <c r="H53" i="2"/>
  <c r="G53" i="2"/>
  <c r="F53" i="2"/>
  <c r="R52" i="2"/>
  <c r="Q52" i="2"/>
  <c r="K52" i="2"/>
  <c r="J52" i="2"/>
  <c r="I52" i="2"/>
  <c r="H52" i="2"/>
  <c r="G52" i="2"/>
  <c r="F52" i="2"/>
  <c r="R50" i="2"/>
  <c r="Q50" i="2"/>
  <c r="P50" i="2"/>
  <c r="O50" i="2"/>
  <c r="N50" i="2"/>
  <c r="M50" i="2"/>
  <c r="K50" i="2"/>
  <c r="J50" i="2"/>
  <c r="I50" i="2"/>
  <c r="H50" i="2"/>
  <c r="G50" i="2"/>
  <c r="F50" i="2"/>
  <c r="R49" i="2"/>
  <c r="Q49" i="2"/>
  <c r="P49" i="2"/>
  <c r="O49" i="2"/>
  <c r="N49" i="2"/>
  <c r="M49" i="2"/>
  <c r="K49" i="2"/>
  <c r="J49" i="2"/>
  <c r="I49" i="2"/>
  <c r="H49" i="2"/>
  <c r="G49" i="2"/>
  <c r="F49" i="2"/>
  <c r="R48" i="2"/>
  <c r="Q48" i="2"/>
  <c r="P48" i="2"/>
  <c r="O48" i="2"/>
  <c r="N48" i="2"/>
  <c r="M48" i="2"/>
  <c r="K48" i="2"/>
  <c r="J48" i="2"/>
  <c r="I48" i="2"/>
  <c r="H48" i="2"/>
  <c r="G48" i="2"/>
  <c r="F48" i="2"/>
  <c r="R47" i="2"/>
  <c r="Q47" i="2"/>
  <c r="P47" i="2"/>
  <c r="O47" i="2"/>
  <c r="N47" i="2"/>
  <c r="M47" i="2"/>
  <c r="K47" i="2"/>
  <c r="J47" i="2"/>
  <c r="I47" i="2"/>
  <c r="H47" i="2"/>
  <c r="G47" i="2"/>
  <c r="F47" i="2"/>
  <c r="R46" i="2"/>
  <c r="Q46" i="2"/>
  <c r="P46" i="2"/>
  <c r="O46" i="2"/>
  <c r="N46" i="2"/>
  <c r="M46" i="2"/>
  <c r="K46" i="2"/>
  <c r="J46" i="2"/>
  <c r="I46" i="2"/>
  <c r="H46" i="2"/>
  <c r="G46" i="2"/>
  <c r="F46" i="2"/>
  <c r="R45" i="2"/>
  <c r="Q45" i="2"/>
  <c r="P45" i="2"/>
  <c r="O45" i="2"/>
  <c r="N45" i="2"/>
  <c r="M45" i="2"/>
  <c r="K45" i="2"/>
  <c r="J45" i="2"/>
  <c r="I45" i="2"/>
  <c r="H45" i="2"/>
  <c r="G45" i="2"/>
  <c r="F45" i="2"/>
  <c r="R44" i="2"/>
  <c r="Q44" i="2"/>
  <c r="P44" i="2"/>
  <c r="O44" i="2"/>
  <c r="N44" i="2"/>
  <c r="M44" i="2"/>
  <c r="K44" i="2"/>
  <c r="J44" i="2"/>
  <c r="I44" i="2"/>
  <c r="H44" i="2"/>
  <c r="G44" i="2"/>
  <c r="F44" i="2"/>
  <c r="R43" i="2"/>
  <c r="Q43" i="2"/>
  <c r="P43" i="2"/>
  <c r="O43" i="2"/>
  <c r="N43" i="2"/>
  <c r="M43" i="2"/>
  <c r="K43" i="2"/>
  <c r="J43" i="2"/>
  <c r="I43" i="2"/>
  <c r="H43" i="2"/>
  <c r="G43" i="2"/>
  <c r="F43" i="2"/>
  <c r="R42" i="2"/>
  <c r="Q42" i="2"/>
  <c r="P42" i="2"/>
  <c r="O42" i="2"/>
  <c r="N42" i="2"/>
  <c r="M42" i="2"/>
  <c r="K42" i="2"/>
  <c r="J42" i="2"/>
  <c r="I42" i="2"/>
  <c r="H42" i="2"/>
  <c r="G42" i="2"/>
  <c r="F42" i="2"/>
  <c r="R41" i="2"/>
  <c r="R51" i="2" s="1"/>
  <c r="Q41" i="2"/>
  <c r="Q51" i="2" s="1"/>
  <c r="P41" i="2"/>
  <c r="P51" i="2" s="1"/>
  <c r="O41" i="2"/>
  <c r="O51" i="2" s="1"/>
  <c r="N41" i="2"/>
  <c r="N51" i="2" s="1"/>
  <c r="M41" i="2"/>
  <c r="M51" i="2" s="1"/>
  <c r="K41" i="2"/>
  <c r="J41" i="2"/>
  <c r="I41" i="2"/>
  <c r="I51" i="2" s="1"/>
  <c r="H41" i="2"/>
  <c r="G41" i="2"/>
  <c r="F41" i="2"/>
  <c r="P37" i="2"/>
  <c r="P75" i="2" s="1"/>
  <c r="P102" i="2" s="1"/>
  <c r="O37" i="2"/>
  <c r="O75" i="2" s="1"/>
  <c r="N37" i="2"/>
  <c r="N75" i="2" s="1"/>
  <c r="M37" i="2"/>
  <c r="M75" i="2" s="1"/>
  <c r="P36" i="2"/>
  <c r="P74" i="2" s="1"/>
  <c r="P101" i="2" s="1"/>
  <c r="O36" i="2"/>
  <c r="O74" i="2" s="1"/>
  <c r="N36" i="2"/>
  <c r="N74" i="2" s="1"/>
  <c r="M36" i="2"/>
  <c r="M74" i="2" s="1"/>
  <c r="P35" i="2"/>
  <c r="P73" i="2" s="1"/>
  <c r="O35" i="2"/>
  <c r="O73" i="2" s="1"/>
  <c r="N35" i="2"/>
  <c r="N73" i="2" s="1"/>
  <c r="M35" i="2"/>
  <c r="M73" i="2" s="1"/>
  <c r="P34" i="2"/>
  <c r="P72" i="2" s="1"/>
  <c r="O34" i="2"/>
  <c r="O72" i="2" s="1"/>
  <c r="N34" i="2"/>
  <c r="N72" i="2" s="1"/>
  <c r="M34" i="2"/>
  <c r="M72" i="2" s="1"/>
  <c r="R33" i="2"/>
  <c r="R71" i="2" s="1"/>
  <c r="Q33" i="2"/>
  <c r="Q71" i="2" s="1"/>
  <c r="P33" i="2"/>
  <c r="P71" i="2" s="1"/>
  <c r="P98" i="2" s="1"/>
  <c r="O33" i="2"/>
  <c r="O71" i="2" s="1"/>
  <c r="O98" i="2" s="1"/>
  <c r="N33" i="2"/>
  <c r="N71" i="2" s="1"/>
  <c r="M33" i="2"/>
  <c r="M71" i="2" s="1"/>
  <c r="M98" i="2" s="1"/>
  <c r="R32" i="2"/>
  <c r="R70" i="2" s="1"/>
  <c r="Q32" i="2"/>
  <c r="Q70" i="2" s="1"/>
  <c r="P32" i="2"/>
  <c r="P70" i="2" s="1"/>
  <c r="O32" i="2"/>
  <c r="O70" i="2" s="1"/>
  <c r="N32" i="2"/>
  <c r="N70" i="2" s="1"/>
  <c r="M32" i="2"/>
  <c r="M70" i="2" s="1"/>
  <c r="R31" i="2"/>
  <c r="R69" i="2" s="1"/>
  <c r="Q31" i="2"/>
  <c r="Q69" i="2" s="1"/>
  <c r="Q96" i="2" s="1"/>
  <c r="P31" i="2"/>
  <c r="P69" i="2" s="1"/>
  <c r="P96" i="2" s="1"/>
  <c r="O31" i="2"/>
  <c r="O69" i="2" s="1"/>
  <c r="O96" i="2" s="1"/>
  <c r="N31" i="2"/>
  <c r="N69" i="2" s="1"/>
  <c r="M31" i="2"/>
  <c r="M69" i="2" s="1"/>
  <c r="M96" i="2" s="1"/>
  <c r="R30" i="2"/>
  <c r="R68" i="2" s="1"/>
  <c r="Q30" i="2"/>
  <c r="Q68" i="2" s="1"/>
  <c r="P30" i="2"/>
  <c r="P68" i="2" s="1"/>
  <c r="O30" i="2"/>
  <c r="O68" i="2" s="1"/>
  <c r="N30" i="2"/>
  <c r="N68" i="2" s="1"/>
  <c r="M30" i="2"/>
  <c r="M68" i="2" s="1"/>
  <c r="P29" i="2"/>
  <c r="P67" i="2" s="1"/>
  <c r="O29" i="2"/>
  <c r="O67" i="2" s="1"/>
  <c r="N29" i="2"/>
  <c r="N67" i="2" s="1"/>
  <c r="M29" i="2"/>
  <c r="M67" i="2" s="1"/>
  <c r="P28" i="2"/>
  <c r="P66" i="2" s="1"/>
  <c r="O28" i="2"/>
  <c r="O66" i="2" s="1"/>
  <c r="N28" i="2"/>
  <c r="N66" i="2" s="1"/>
  <c r="M28" i="2"/>
  <c r="M66" i="2" s="1"/>
  <c r="P27" i="2"/>
  <c r="P65" i="2" s="1"/>
  <c r="O27" i="2"/>
  <c r="O65" i="2" s="1"/>
  <c r="N27" i="2"/>
  <c r="N65" i="2" s="1"/>
  <c r="M27" i="2"/>
  <c r="M65" i="2" s="1"/>
  <c r="P26" i="2"/>
  <c r="P64" i="2" s="1"/>
  <c r="O26" i="2"/>
  <c r="O64" i="2" s="1"/>
  <c r="N26" i="2"/>
  <c r="N64" i="2" s="1"/>
  <c r="M26" i="2"/>
  <c r="M64" i="2" s="1"/>
  <c r="P25" i="2"/>
  <c r="P63" i="2" s="1"/>
  <c r="O25" i="2"/>
  <c r="O63" i="2" s="1"/>
  <c r="N25" i="2"/>
  <c r="N63" i="2" s="1"/>
  <c r="M25" i="2"/>
  <c r="M63" i="2" s="1"/>
  <c r="P24" i="2"/>
  <c r="P62" i="2" s="1"/>
  <c r="O24" i="2"/>
  <c r="O62" i="2" s="1"/>
  <c r="N24" i="2"/>
  <c r="N62" i="2" s="1"/>
  <c r="M24" i="2"/>
  <c r="M62" i="2" s="1"/>
  <c r="P23" i="2"/>
  <c r="P61" i="2" s="1"/>
  <c r="O23" i="2"/>
  <c r="O61" i="2" s="1"/>
  <c r="N23" i="2"/>
  <c r="N61" i="2" s="1"/>
  <c r="M23" i="2"/>
  <c r="M61" i="2" s="1"/>
  <c r="P22" i="2"/>
  <c r="P60" i="2" s="1"/>
  <c r="O22" i="2"/>
  <c r="O60" i="2" s="1"/>
  <c r="N22" i="2"/>
  <c r="N60" i="2" s="1"/>
  <c r="M22" i="2"/>
  <c r="M60" i="2" s="1"/>
  <c r="P21" i="2"/>
  <c r="P59" i="2" s="1"/>
  <c r="O21" i="2"/>
  <c r="O59" i="2" s="1"/>
  <c r="N21" i="2"/>
  <c r="N59" i="2" s="1"/>
  <c r="M21" i="2"/>
  <c r="M59" i="2" s="1"/>
  <c r="P20" i="2"/>
  <c r="P58" i="2" s="1"/>
  <c r="O20" i="2"/>
  <c r="O58" i="2" s="1"/>
  <c r="N20" i="2"/>
  <c r="N58" i="2" s="1"/>
  <c r="M20" i="2"/>
  <c r="M58" i="2" s="1"/>
  <c r="P19" i="2"/>
  <c r="P57" i="2" s="1"/>
  <c r="O19" i="2"/>
  <c r="O57" i="2" s="1"/>
  <c r="N19" i="2"/>
  <c r="N57" i="2" s="1"/>
  <c r="M19" i="2"/>
  <c r="M57" i="2" s="1"/>
  <c r="P18" i="2"/>
  <c r="P56" i="2" s="1"/>
  <c r="O18" i="2"/>
  <c r="O56" i="2" s="1"/>
  <c r="N18" i="2"/>
  <c r="N56" i="2" s="1"/>
  <c r="M18" i="2"/>
  <c r="M56" i="2" s="1"/>
  <c r="P17" i="2"/>
  <c r="P55" i="2" s="1"/>
  <c r="O17" i="2"/>
  <c r="O55" i="2" s="1"/>
  <c r="N17" i="2"/>
  <c r="N55" i="2" s="1"/>
  <c r="M17" i="2"/>
  <c r="M55" i="2" s="1"/>
  <c r="P16" i="2"/>
  <c r="P54" i="2" s="1"/>
  <c r="O16" i="2"/>
  <c r="O54" i="2" s="1"/>
  <c r="N16" i="2"/>
  <c r="N54" i="2" s="1"/>
  <c r="M16" i="2"/>
  <c r="M54" i="2" s="1"/>
  <c r="P15" i="2"/>
  <c r="P53" i="2" s="1"/>
  <c r="O15" i="2"/>
  <c r="O53" i="2" s="1"/>
  <c r="N15" i="2"/>
  <c r="N53" i="2" s="1"/>
  <c r="M15" i="2"/>
  <c r="M53" i="2" s="1"/>
  <c r="P14" i="2"/>
  <c r="P52" i="2" s="1"/>
  <c r="O14" i="2"/>
  <c r="O52" i="2" s="1"/>
  <c r="N14" i="2"/>
  <c r="N52" i="2" s="1"/>
  <c r="M14" i="2"/>
  <c r="M52" i="2" s="1"/>
  <c r="O79" i="2" l="1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7" i="2"/>
  <c r="O99" i="2"/>
  <c r="O100" i="2"/>
  <c r="O101" i="2"/>
  <c r="O102" i="2"/>
  <c r="M95" i="2"/>
  <c r="M89" i="2"/>
  <c r="M81" i="2"/>
  <c r="M91" i="2"/>
  <c r="M83" i="2"/>
  <c r="Q94" i="2"/>
  <c r="Q86" i="2"/>
  <c r="Q88" i="2"/>
  <c r="Q80" i="2"/>
  <c r="M79" i="2"/>
  <c r="Q82" i="2"/>
  <c r="Q84" i="2"/>
  <c r="M85" i="2"/>
  <c r="M87" i="2"/>
  <c r="Q90" i="2"/>
  <c r="Q92" i="2"/>
  <c r="M93" i="2"/>
  <c r="M97" i="2"/>
  <c r="N101" i="2"/>
  <c r="I79" i="2"/>
  <c r="N79" i="2"/>
  <c r="R80" i="2"/>
  <c r="I81" i="2"/>
  <c r="N81" i="2"/>
  <c r="R82" i="2"/>
  <c r="Q98" i="2"/>
  <c r="Q81" i="2"/>
  <c r="Q85" i="2"/>
  <c r="M86" i="2"/>
  <c r="M90" i="2"/>
  <c r="Q93" i="2"/>
  <c r="N100" i="2"/>
  <c r="P80" i="2"/>
  <c r="P82" i="2"/>
  <c r="P85" i="2"/>
  <c r="P87" i="2"/>
  <c r="P89" i="2"/>
  <c r="P91" i="2"/>
  <c r="P94" i="2"/>
  <c r="N96" i="2"/>
  <c r="P97" i="2"/>
  <c r="R98" i="2"/>
  <c r="P100" i="2"/>
  <c r="R79" i="2"/>
  <c r="I80" i="2"/>
  <c r="N80" i="2"/>
  <c r="R81" i="2"/>
  <c r="I82" i="2"/>
  <c r="N82" i="2"/>
  <c r="R99" i="2"/>
  <c r="I100" i="2"/>
  <c r="R110" i="2"/>
  <c r="Q79" i="2"/>
  <c r="M80" i="2"/>
  <c r="M82" i="2"/>
  <c r="Q83" i="2"/>
  <c r="M84" i="2"/>
  <c r="Q87" i="2"/>
  <c r="M88" i="2"/>
  <c r="Q89" i="2"/>
  <c r="Q91" i="2"/>
  <c r="M92" i="2"/>
  <c r="M94" i="2"/>
  <c r="Q95" i="2"/>
  <c r="P79" i="2"/>
  <c r="P81" i="2"/>
  <c r="P83" i="2"/>
  <c r="P84" i="2"/>
  <c r="P86" i="2"/>
  <c r="P88" i="2"/>
  <c r="P90" i="2"/>
  <c r="P92" i="2"/>
  <c r="P93" i="2"/>
  <c r="P95" i="2"/>
  <c r="R96" i="2"/>
  <c r="N98" i="2"/>
  <c r="P99" i="2"/>
  <c r="M100" i="2"/>
  <c r="M101" i="2"/>
  <c r="H51" i="2"/>
  <c r="H80" i="2" s="1"/>
  <c r="Q97" i="2"/>
  <c r="M99" i="2"/>
  <c r="I83" i="2"/>
  <c r="R83" i="2"/>
  <c r="N84" i="2"/>
  <c r="I85" i="2"/>
  <c r="R85" i="2"/>
  <c r="N86" i="2"/>
  <c r="I87" i="2"/>
  <c r="R87" i="2"/>
  <c r="N88" i="2"/>
  <c r="I89" i="2"/>
  <c r="R89" i="2"/>
  <c r="N90" i="2"/>
  <c r="N91" i="2"/>
  <c r="I92" i="2"/>
  <c r="R92" i="2"/>
  <c r="I93" i="2"/>
  <c r="R93" i="2"/>
  <c r="N94" i="2"/>
  <c r="I95" i="2"/>
  <c r="I96" i="2"/>
  <c r="N97" i="2"/>
  <c r="I98" i="2"/>
  <c r="I99" i="2"/>
  <c r="F51" i="2"/>
  <c r="F91" i="2" s="1"/>
  <c r="J51" i="2"/>
  <c r="J101" i="2" s="1"/>
  <c r="J82" i="2"/>
  <c r="J86" i="2"/>
  <c r="F90" i="2"/>
  <c r="J93" i="2"/>
  <c r="J97" i="2"/>
  <c r="Q100" i="2"/>
  <c r="R101" i="2"/>
  <c r="N83" i="2"/>
  <c r="I84" i="2"/>
  <c r="R84" i="2"/>
  <c r="N85" i="2"/>
  <c r="I86" i="2"/>
  <c r="R86" i="2"/>
  <c r="N87" i="2"/>
  <c r="I88" i="2"/>
  <c r="R88" i="2"/>
  <c r="N89" i="2"/>
  <c r="I90" i="2"/>
  <c r="R90" i="2"/>
  <c r="I91" i="2"/>
  <c r="R91" i="2"/>
  <c r="N92" i="2"/>
  <c r="N93" i="2"/>
  <c r="I94" i="2"/>
  <c r="R94" i="2"/>
  <c r="N95" i="2"/>
  <c r="R95" i="2"/>
  <c r="I97" i="2"/>
  <c r="R97" i="2"/>
  <c r="N99" i="2"/>
  <c r="Q101" i="2"/>
  <c r="M102" i="2"/>
  <c r="N102" i="2"/>
  <c r="G51" i="2"/>
  <c r="G84" i="2" s="1"/>
  <c r="K51" i="2"/>
  <c r="Q99" i="2"/>
  <c r="R100" i="2"/>
  <c r="I101" i="2"/>
  <c r="J102" i="2"/>
  <c r="Q102" i="2"/>
  <c r="I102" i="2"/>
  <c r="R102" i="2"/>
  <c r="H92" i="2" l="1"/>
  <c r="J99" i="2"/>
  <c r="J96" i="2"/>
  <c r="J92" i="2"/>
  <c r="J89" i="2"/>
  <c r="J85" i="2"/>
  <c r="J81" i="2"/>
  <c r="H95" i="2"/>
  <c r="H85" i="2"/>
  <c r="H97" i="2"/>
  <c r="H87" i="2"/>
  <c r="J100" i="2"/>
  <c r="J98" i="2"/>
  <c r="J95" i="2"/>
  <c r="J91" i="2"/>
  <c r="J88" i="2"/>
  <c r="J84" i="2"/>
  <c r="J80" i="2"/>
  <c r="H102" i="2"/>
  <c r="H93" i="2"/>
  <c r="H83" i="2"/>
  <c r="H100" i="2"/>
  <c r="N108" i="2"/>
  <c r="H101" i="2"/>
  <c r="F98" i="2"/>
  <c r="J94" i="2"/>
  <c r="J90" i="2"/>
  <c r="J87" i="2"/>
  <c r="J83" i="2"/>
  <c r="J79" i="2"/>
  <c r="H99" i="2"/>
  <c r="H91" i="2"/>
  <c r="H79" i="2"/>
  <c r="F92" i="2"/>
  <c r="F84" i="2"/>
  <c r="F94" i="2"/>
  <c r="F86" i="2"/>
  <c r="F96" i="2"/>
  <c r="F88" i="2"/>
  <c r="G96" i="2"/>
  <c r="F80" i="2"/>
  <c r="F99" i="2"/>
  <c r="Q105" i="2"/>
  <c r="G88" i="2"/>
  <c r="H88" i="2"/>
  <c r="F82" i="2"/>
  <c r="F97" i="2"/>
  <c r="F93" i="2"/>
  <c r="F107" i="2" s="1"/>
  <c r="F89" i="2"/>
  <c r="F87" i="2"/>
  <c r="F85" i="2"/>
  <c r="F106" i="2" s="1"/>
  <c r="F83" i="2"/>
  <c r="F81" i="2"/>
  <c r="F79" i="2"/>
  <c r="Q108" i="2"/>
  <c r="F101" i="2"/>
  <c r="H90" i="2"/>
  <c r="F95" i="2"/>
  <c r="H89" i="2"/>
  <c r="H81" i="2"/>
  <c r="G102" i="2"/>
  <c r="G82" i="2"/>
  <c r="G80" i="2"/>
  <c r="H84" i="2"/>
  <c r="K94" i="2"/>
  <c r="K90" i="2"/>
  <c r="K86" i="2"/>
  <c r="K82" i="2"/>
  <c r="K99" i="2"/>
  <c r="K96" i="2"/>
  <c r="K92" i="2"/>
  <c r="K88" i="2"/>
  <c r="K84" i="2"/>
  <c r="K80" i="2"/>
  <c r="K101" i="2"/>
  <c r="K100" i="2"/>
  <c r="K87" i="2"/>
  <c r="N107" i="2"/>
  <c r="K85" i="2"/>
  <c r="G94" i="2"/>
  <c r="G86" i="2"/>
  <c r="N105" i="2"/>
  <c r="Q106" i="2"/>
  <c r="N106" i="2"/>
  <c r="K91" i="2"/>
  <c r="K83" i="2"/>
  <c r="K81" i="2"/>
  <c r="K79" i="2"/>
  <c r="G92" i="2"/>
  <c r="Q107" i="2"/>
  <c r="H82" i="2"/>
  <c r="K95" i="2"/>
  <c r="G97" i="2"/>
  <c r="G93" i="2"/>
  <c r="G89" i="2"/>
  <c r="G85" i="2"/>
  <c r="G81" i="2"/>
  <c r="G95" i="2"/>
  <c r="G91" i="2"/>
  <c r="G87" i="2"/>
  <c r="G83" i="2"/>
  <c r="G79" i="2"/>
  <c r="G99" i="2"/>
  <c r="G100" i="2"/>
  <c r="G101" i="2"/>
  <c r="M106" i="2"/>
  <c r="K93" i="2"/>
  <c r="K98" i="2"/>
  <c r="F100" i="2"/>
  <c r="F102" i="2"/>
  <c r="H98" i="2"/>
  <c r="H94" i="2"/>
  <c r="H86" i="2"/>
  <c r="K102" i="2"/>
  <c r="G98" i="2"/>
  <c r="K89" i="2"/>
  <c r="M107" i="2"/>
  <c r="K97" i="2"/>
  <c r="G90" i="2"/>
  <c r="M105" i="2"/>
  <c r="H96" i="2"/>
  <c r="M108" i="2"/>
  <c r="J105" i="2" l="1"/>
  <c r="F105" i="2"/>
  <c r="J107" i="2"/>
  <c r="F108" i="2"/>
  <c r="G105" i="2"/>
  <c r="G106" i="2"/>
  <c r="G108" i="2"/>
  <c r="J106" i="2"/>
  <c r="J108" i="2"/>
  <c r="G107" i="2"/>
  <c r="K119" i="1" l="1"/>
  <c r="J119" i="1"/>
  <c r="I119" i="1"/>
  <c r="H119" i="1"/>
  <c r="G119" i="1"/>
  <c r="F119" i="1"/>
  <c r="K118" i="1"/>
  <c r="J118" i="1"/>
  <c r="I118" i="1"/>
  <c r="H118" i="1"/>
  <c r="G118" i="1"/>
  <c r="F118" i="1"/>
  <c r="K117" i="1"/>
  <c r="J117" i="1"/>
  <c r="I117" i="1"/>
  <c r="H117" i="1"/>
  <c r="G117" i="1"/>
  <c r="F117" i="1"/>
  <c r="K116" i="1"/>
  <c r="J116" i="1"/>
  <c r="I116" i="1"/>
  <c r="H116" i="1"/>
  <c r="G116" i="1"/>
  <c r="F116" i="1"/>
  <c r="K115" i="1"/>
  <c r="J115" i="1"/>
  <c r="I115" i="1"/>
  <c r="H115" i="1"/>
  <c r="G115" i="1"/>
  <c r="F115" i="1"/>
  <c r="K114" i="1"/>
  <c r="J114" i="1"/>
  <c r="I114" i="1"/>
  <c r="H114" i="1"/>
  <c r="G114" i="1"/>
  <c r="F114" i="1"/>
  <c r="K113" i="1"/>
  <c r="J113" i="1"/>
  <c r="I113" i="1"/>
  <c r="H113" i="1"/>
  <c r="G113" i="1"/>
  <c r="F113" i="1"/>
  <c r="K112" i="1"/>
  <c r="J112" i="1"/>
  <c r="I112" i="1"/>
  <c r="H112" i="1"/>
  <c r="G112" i="1"/>
  <c r="F112" i="1"/>
  <c r="K111" i="1"/>
  <c r="J111" i="1"/>
  <c r="I111" i="1"/>
  <c r="H111" i="1"/>
  <c r="G111" i="1"/>
  <c r="F111" i="1"/>
  <c r="K110" i="1"/>
  <c r="J110" i="1"/>
  <c r="I110" i="1"/>
  <c r="H110" i="1"/>
  <c r="G110" i="1"/>
  <c r="F110" i="1"/>
  <c r="K109" i="1"/>
  <c r="J109" i="1"/>
  <c r="I109" i="1"/>
  <c r="H109" i="1"/>
  <c r="G109" i="1"/>
  <c r="F109" i="1"/>
  <c r="K108" i="1"/>
  <c r="J108" i="1"/>
  <c r="I108" i="1"/>
  <c r="H108" i="1"/>
  <c r="G108" i="1"/>
  <c r="F108" i="1"/>
  <c r="K107" i="1"/>
  <c r="J107" i="1"/>
  <c r="I107" i="1"/>
  <c r="H107" i="1"/>
  <c r="G107" i="1"/>
  <c r="F107" i="1"/>
  <c r="K106" i="1"/>
  <c r="J106" i="1"/>
  <c r="I106" i="1"/>
  <c r="H106" i="1"/>
  <c r="G106" i="1"/>
  <c r="F106" i="1"/>
  <c r="K105" i="1"/>
  <c r="J105" i="1"/>
  <c r="I105" i="1"/>
  <c r="H105" i="1"/>
  <c r="G105" i="1"/>
  <c r="F105" i="1"/>
  <c r="K104" i="1"/>
  <c r="J104" i="1"/>
  <c r="I104" i="1"/>
  <c r="H104" i="1"/>
  <c r="G104" i="1"/>
  <c r="F104" i="1"/>
  <c r="K103" i="1"/>
  <c r="J103" i="1"/>
  <c r="I103" i="1"/>
  <c r="H103" i="1"/>
  <c r="G103" i="1"/>
  <c r="F103" i="1"/>
  <c r="K102" i="1"/>
  <c r="J102" i="1"/>
  <c r="I102" i="1"/>
  <c r="H102" i="1"/>
  <c r="G102" i="1"/>
  <c r="F102" i="1"/>
  <c r="K101" i="1"/>
  <c r="J101" i="1"/>
  <c r="I101" i="1"/>
  <c r="H101" i="1"/>
  <c r="G101" i="1"/>
  <c r="F101" i="1"/>
  <c r="K100" i="1"/>
  <c r="J100" i="1"/>
  <c r="I100" i="1"/>
  <c r="H100" i="1"/>
  <c r="G100" i="1"/>
  <c r="F100" i="1"/>
  <c r="K99" i="1"/>
  <c r="J99" i="1"/>
  <c r="I99" i="1"/>
  <c r="H99" i="1"/>
  <c r="G99" i="1"/>
  <c r="F99" i="1"/>
  <c r="K98" i="1"/>
  <c r="J98" i="1"/>
  <c r="I98" i="1"/>
  <c r="H98" i="1"/>
  <c r="G98" i="1"/>
  <c r="F98" i="1"/>
  <c r="K97" i="1"/>
  <c r="J97" i="1"/>
  <c r="I97" i="1"/>
  <c r="H97" i="1"/>
  <c r="G97" i="1"/>
  <c r="F97" i="1"/>
  <c r="K96" i="1"/>
  <c r="J96" i="1"/>
  <c r="I96" i="1"/>
  <c r="H96" i="1"/>
  <c r="G96" i="1"/>
  <c r="F96" i="1"/>
  <c r="K95" i="1"/>
  <c r="J95" i="1"/>
  <c r="I95" i="1"/>
  <c r="H95" i="1"/>
  <c r="G95" i="1"/>
  <c r="F95" i="1"/>
  <c r="K94" i="1"/>
  <c r="J94" i="1"/>
  <c r="I94" i="1"/>
  <c r="H94" i="1"/>
  <c r="G94" i="1"/>
  <c r="F94" i="1"/>
  <c r="K93" i="1"/>
  <c r="J93" i="1"/>
  <c r="I93" i="1"/>
  <c r="H93" i="1"/>
  <c r="G93" i="1"/>
  <c r="F93" i="1"/>
  <c r="K92" i="1"/>
  <c r="J92" i="1"/>
  <c r="I92" i="1"/>
  <c r="H92" i="1"/>
  <c r="G92" i="1"/>
  <c r="F92" i="1"/>
  <c r="K91" i="1"/>
  <c r="J91" i="1"/>
  <c r="I91" i="1"/>
  <c r="H91" i="1"/>
  <c r="G91" i="1"/>
  <c r="F91" i="1"/>
  <c r="K90" i="1"/>
  <c r="J90" i="1"/>
  <c r="I90" i="1"/>
  <c r="H90" i="1"/>
  <c r="G90" i="1"/>
  <c r="F90" i="1"/>
  <c r="K89" i="1"/>
  <c r="J89" i="1"/>
  <c r="I89" i="1"/>
  <c r="H89" i="1"/>
  <c r="G89" i="1"/>
  <c r="F89" i="1"/>
  <c r="K88" i="1"/>
  <c r="J88" i="1"/>
  <c r="I88" i="1"/>
  <c r="H88" i="1"/>
  <c r="G88" i="1"/>
  <c r="F88" i="1"/>
  <c r="K87" i="1"/>
  <c r="J87" i="1"/>
  <c r="I87" i="1"/>
  <c r="H87" i="1"/>
  <c r="G87" i="1"/>
  <c r="F87" i="1"/>
  <c r="K86" i="1"/>
  <c r="J86" i="1"/>
  <c r="I86" i="1"/>
  <c r="H86" i="1"/>
  <c r="G86" i="1"/>
  <c r="F86" i="1"/>
  <c r="K85" i="1"/>
  <c r="J85" i="1"/>
  <c r="I85" i="1"/>
  <c r="H85" i="1"/>
  <c r="G85" i="1"/>
  <c r="F85" i="1"/>
  <c r="K84" i="1"/>
  <c r="J84" i="1"/>
  <c r="I84" i="1"/>
  <c r="H84" i="1"/>
  <c r="G84" i="1"/>
  <c r="F84" i="1"/>
  <c r="K83" i="1"/>
  <c r="J83" i="1"/>
  <c r="I83" i="1"/>
  <c r="H83" i="1"/>
  <c r="G83" i="1"/>
  <c r="F83" i="1"/>
  <c r="K82" i="1"/>
  <c r="J82" i="1"/>
  <c r="I82" i="1"/>
  <c r="H82" i="1"/>
  <c r="G82" i="1"/>
  <c r="F82" i="1"/>
  <c r="K81" i="1"/>
  <c r="J81" i="1"/>
  <c r="I81" i="1"/>
  <c r="H81" i="1"/>
  <c r="G81" i="1"/>
  <c r="F81" i="1"/>
  <c r="K80" i="1"/>
  <c r="J80" i="1"/>
  <c r="I80" i="1"/>
  <c r="H80" i="1"/>
  <c r="G80" i="1"/>
  <c r="F80" i="1"/>
  <c r="K79" i="1"/>
  <c r="J79" i="1"/>
  <c r="I79" i="1"/>
  <c r="H79" i="1"/>
  <c r="G79" i="1"/>
  <c r="F79" i="1"/>
  <c r="K78" i="1"/>
  <c r="J78" i="1"/>
  <c r="I78" i="1"/>
  <c r="H78" i="1"/>
  <c r="G78" i="1"/>
  <c r="F78" i="1"/>
  <c r="K77" i="1"/>
  <c r="J77" i="1"/>
  <c r="I77" i="1"/>
  <c r="H77" i="1"/>
  <c r="G77" i="1"/>
  <c r="F77" i="1"/>
  <c r="K76" i="1"/>
  <c r="J76" i="1"/>
  <c r="I76" i="1"/>
  <c r="H76" i="1"/>
  <c r="G76" i="1"/>
  <c r="F76" i="1"/>
  <c r="K75" i="1"/>
  <c r="J75" i="1"/>
  <c r="I75" i="1"/>
  <c r="H75" i="1"/>
  <c r="G75" i="1"/>
  <c r="F75" i="1"/>
  <c r="K74" i="1"/>
  <c r="J74" i="1"/>
  <c r="I74" i="1"/>
  <c r="H74" i="1"/>
  <c r="G74" i="1"/>
  <c r="F74" i="1"/>
  <c r="S72" i="1"/>
  <c r="R72" i="1"/>
  <c r="Q72" i="1"/>
  <c r="P72" i="1"/>
  <c r="O72" i="1"/>
  <c r="N72" i="1"/>
  <c r="K72" i="1"/>
  <c r="J72" i="1"/>
  <c r="I72" i="1"/>
  <c r="H72" i="1"/>
  <c r="G72" i="1"/>
  <c r="F72" i="1"/>
  <c r="S71" i="1"/>
  <c r="R71" i="1"/>
  <c r="Q71" i="1"/>
  <c r="P71" i="1"/>
  <c r="O71" i="1"/>
  <c r="N71" i="1"/>
  <c r="K71" i="1"/>
  <c r="J71" i="1"/>
  <c r="I71" i="1"/>
  <c r="H71" i="1"/>
  <c r="G71" i="1"/>
  <c r="F71" i="1"/>
  <c r="S70" i="1"/>
  <c r="R70" i="1"/>
  <c r="Q70" i="1"/>
  <c r="P70" i="1"/>
  <c r="O70" i="1"/>
  <c r="N70" i="1"/>
  <c r="K70" i="1"/>
  <c r="J70" i="1"/>
  <c r="I70" i="1"/>
  <c r="H70" i="1"/>
  <c r="G70" i="1"/>
  <c r="F70" i="1"/>
  <c r="S69" i="1"/>
  <c r="R69" i="1"/>
  <c r="Q69" i="1"/>
  <c r="P69" i="1"/>
  <c r="O69" i="1"/>
  <c r="N69" i="1"/>
  <c r="K69" i="1"/>
  <c r="J69" i="1"/>
  <c r="I69" i="1"/>
  <c r="H69" i="1"/>
  <c r="G69" i="1"/>
  <c r="F69" i="1"/>
  <c r="S68" i="1"/>
  <c r="R68" i="1"/>
  <c r="Q68" i="1"/>
  <c r="P68" i="1"/>
  <c r="O68" i="1"/>
  <c r="N68" i="1"/>
  <c r="K68" i="1"/>
  <c r="J68" i="1"/>
  <c r="I68" i="1"/>
  <c r="H68" i="1"/>
  <c r="G68" i="1"/>
  <c r="F68" i="1"/>
  <c r="S67" i="1"/>
  <c r="R67" i="1"/>
  <c r="Q67" i="1"/>
  <c r="P67" i="1"/>
  <c r="O67" i="1"/>
  <c r="N67" i="1"/>
  <c r="K67" i="1"/>
  <c r="J67" i="1"/>
  <c r="I67" i="1"/>
  <c r="H67" i="1"/>
  <c r="G67" i="1"/>
  <c r="F67" i="1"/>
  <c r="S66" i="1"/>
  <c r="R66" i="1"/>
  <c r="Q66" i="1"/>
  <c r="P66" i="1"/>
  <c r="O66" i="1"/>
  <c r="N66" i="1"/>
  <c r="K66" i="1"/>
  <c r="J66" i="1"/>
  <c r="I66" i="1"/>
  <c r="H66" i="1"/>
  <c r="G66" i="1"/>
  <c r="F66" i="1"/>
  <c r="S65" i="1"/>
  <c r="R65" i="1"/>
  <c r="Q65" i="1"/>
  <c r="P65" i="1"/>
  <c r="O65" i="1"/>
  <c r="N65" i="1"/>
  <c r="K65" i="1"/>
  <c r="J65" i="1"/>
  <c r="I65" i="1"/>
  <c r="H65" i="1"/>
  <c r="G65" i="1"/>
  <c r="F65" i="1"/>
  <c r="S64" i="1"/>
  <c r="R64" i="1"/>
  <c r="Q64" i="1"/>
  <c r="P64" i="1"/>
  <c r="O64" i="1"/>
  <c r="N64" i="1"/>
  <c r="K64" i="1"/>
  <c r="J64" i="1"/>
  <c r="I64" i="1"/>
  <c r="H64" i="1"/>
  <c r="G64" i="1"/>
  <c r="F64" i="1"/>
  <c r="S63" i="1"/>
  <c r="S73" i="1" s="1"/>
  <c r="R63" i="1"/>
  <c r="R73" i="1" s="1"/>
  <c r="Q63" i="1"/>
  <c r="Q73" i="1" s="1"/>
  <c r="P63" i="1"/>
  <c r="P73" i="1" s="1"/>
  <c r="O63" i="1"/>
  <c r="O73" i="1" s="1"/>
  <c r="N63" i="1"/>
  <c r="N73" i="1" s="1"/>
  <c r="K63" i="1"/>
  <c r="J63" i="1"/>
  <c r="I63" i="1"/>
  <c r="H63" i="1"/>
  <c r="G63" i="1"/>
  <c r="F63" i="1"/>
  <c r="S59" i="1"/>
  <c r="S119" i="1" s="1"/>
  <c r="R59" i="1"/>
  <c r="R119" i="1" s="1"/>
  <c r="Q59" i="1"/>
  <c r="Q119" i="1" s="1"/>
  <c r="P59" i="1"/>
  <c r="P119" i="1" s="1"/>
  <c r="O59" i="1"/>
  <c r="O119" i="1" s="1"/>
  <c r="N59" i="1"/>
  <c r="N119" i="1" s="1"/>
  <c r="S58" i="1"/>
  <c r="S118" i="1" s="1"/>
  <c r="R58" i="1"/>
  <c r="R118" i="1" s="1"/>
  <c r="Q58" i="1"/>
  <c r="Q118" i="1" s="1"/>
  <c r="P58" i="1"/>
  <c r="P118" i="1" s="1"/>
  <c r="O58" i="1"/>
  <c r="O118" i="1" s="1"/>
  <c r="N58" i="1"/>
  <c r="N118" i="1" s="1"/>
  <c r="S57" i="1"/>
  <c r="S117" i="1" s="1"/>
  <c r="R57" i="1"/>
  <c r="R117" i="1" s="1"/>
  <c r="Q57" i="1"/>
  <c r="Q117" i="1" s="1"/>
  <c r="P57" i="1"/>
  <c r="P117" i="1" s="1"/>
  <c r="O57" i="1"/>
  <c r="O117" i="1" s="1"/>
  <c r="N57" i="1"/>
  <c r="N117" i="1" s="1"/>
  <c r="S56" i="1"/>
  <c r="S116" i="1" s="1"/>
  <c r="R56" i="1"/>
  <c r="R116" i="1" s="1"/>
  <c r="Q56" i="1"/>
  <c r="Q116" i="1" s="1"/>
  <c r="P56" i="1"/>
  <c r="P116" i="1" s="1"/>
  <c r="O56" i="1"/>
  <c r="O116" i="1" s="1"/>
  <c r="N56" i="1"/>
  <c r="N116" i="1" s="1"/>
  <c r="S55" i="1"/>
  <c r="S115" i="1" s="1"/>
  <c r="R55" i="1"/>
  <c r="R115" i="1" s="1"/>
  <c r="Q55" i="1"/>
  <c r="Q115" i="1" s="1"/>
  <c r="P55" i="1"/>
  <c r="P115" i="1" s="1"/>
  <c r="O55" i="1"/>
  <c r="O115" i="1" s="1"/>
  <c r="N55" i="1"/>
  <c r="N115" i="1" s="1"/>
  <c r="S54" i="1"/>
  <c r="S114" i="1" s="1"/>
  <c r="R54" i="1"/>
  <c r="R114" i="1" s="1"/>
  <c r="Q54" i="1"/>
  <c r="Q114" i="1" s="1"/>
  <c r="P54" i="1"/>
  <c r="P114" i="1" s="1"/>
  <c r="O54" i="1"/>
  <c r="O114" i="1" s="1"/>
  <c r="N54" i="1"/>
  <c r="N114" i="1" s="1"/>
  <c r="S53" i="1"/>
  <c r="S113" i="1" s="1"/>
  <c r="R53" i="1"/>
  <c r="R113" i="1" s="1"/>
  <c r="Q53" i="1"/>
  <c r="Q113" i="1" s="1"/>
  <c r="P53" i="1"/>
  <c r="P113" i="1" s="1"/>
  <c r="O53" i="1"/>
  <c r="O113" i="1" s="1"/>
  <c r="N53" i="1"/>
  <c r="N113" i="1" s="1"/>
  <c r="S52" i="1"/>
  <c r="S112" i="1" s="1"/>
  <c r="R52" i="1"/>
  <c r="R112" i="1" s="1"/>
  <c r="Q52" i="1"/>
  <c r="Q112" i="1" s="1"/>
  <c r="P52" i="1"/>
  <c r="P112" i="1" s="1"/>
  <c r="O52" i="1"/>
  <c r="O112" i="1" s="1"/>
  <c r="N52" i="1"/>
  <c r="N112" i="1" s="1"/>
  <c r="S51" i="1"/>
  <c r="S111" i="1" s="1"/>
  <c r="R51" i="1"/>
  <c r="R111" i="1" s="1"/>
  <c r="Q51" i="1"/>
  <c r="Q111" i="1" s="1"/>
  <c r="P51" i="1"/>
  <c r="P111" i="1" s="1"/>
  <c r="O51" i="1"/>
  <c r="O111" i="1" s="1"/>
  <c r="N51" i="1"/>
  <c r="N111" i="1" s="1"/>
  <c r="S50" i="1"/>
  <c r="S110" i="1" s="1"/>
  <c r="R50" i="1"/>
  <c r="R110" i="1" s="1"/>
  <c r="Q50" i="1"/>
  <c r="Q110" i="1" s="1"/>
  <c r="P50" i="1"/>
  <c r="P110" i="1" s="1"/>
  <c r="O50" i="1"/>
  <c r="O110" i="1" s="1"/>
  <c r="N50" i="1"/>
  <c r="N110" i="1" s="1"/>
  <c r="S49" i="1"/>
  <c r="S109" i="1" s="1"/>
  <c r="R49" i="1"/>
  <c r="R109" i="1" s="1"/>
  <c r="Q49" i="1"/>
  <c r="Q109" i="1" s="1"/>
  <c r="P49" i="1"/>
  <c r="P109" i="1" s="1"/>
  <c r="O49" i="1"/>
  <c r="O109" i="1" s="1"/>
  <c r="N49" i="1"/>
  <c r="N109" i="1" s="1"/>
  <c r="S48" i="1"/>
  <c r="S108" i="1" s="1"/>
  <c r="R48" i="1"/>
  <c r="R108" i="1" s="1"/>
  <c r="Q48" i="1"/>
  <c r="Q108" i="1" s="1"/>
  <c r="P48" i="1"/>
  <c r="P108" i="1" s="1"/>
  <c r="O48" i="1"/>
  <c r="O108" i="1" s="1"/>
  <c r="N48" i="1"/>
  <c r="N108" i="1" s="1"/>
  <c r="S47" i="1"/>
  <c r="S107" i="1" s="1"/>
  <c r="R47" i="1"/>
  <c r="R107" i="1" s="1"/>
  <c r="Q47" i="1"/>
  <c r="Q107" i="1" s="1"/>
  <c r="P47" i="1"/>
  <c r="P107" i="1" s="1"/>
  <c r="O47" i="1"/>
  <c r="O107" i="1" s="1"/>
  <c r="N47" i="1"/>
  <c r="N107" i="1" s="1"/>
  <c r="S46" i="1"/>
  <c r="S106" i="1" s="1"/>
  <c r="R46" i="1"/>
  <c r="R106" i="1" s="1"/>
  <c r="Q46" i="1"/>
  <c r="Q106" i="1" s="1"/>
  <c r="P46" i="1"/>
  <c r="P106" i="1" s="1"/>
  <c r="O46" i="1"/>
  <c r="O106" i="1" s="1"/>
  <c r="N46" i="1"/>
  <c r="N106" i="1" s="1"/>
  <c r="S45" i="1"/>
  <c r="S105" i="1" s="1"/>
  <c r="R45" i="1"/>
  <c r="R105" i="1" s="1"/>
  <c r="Q45" i="1"/>
  <c r="Q105" i="1" s="1"/>
  <c r="P45" i="1"/>
  <c r="P105" i="1" s="1"/>
  <c r="O45" i="1"/>
  <c r="O105" i="1" s="1"/>
  <c r="N45" i="1"/>
  <c r="N105" i="1" s="1"/>
  <c r="S44" i="1"/>
  <c r="S104" i="1" s="1"/>
  <c r="R44" i="1"/>
  <c r="R104" i="1" s="1"/>
  <c r="Q44" i="1"/>
  <c r="Q104" i="1" s="1"/>
  <c r="P44" i="1"/>
  <c r="P104" i="1" s="1"/>
  <c r="O44" i="1"/>
  <c r="O104" i="1" s="1"/>
  <c r="N44" i="1"/>
  <c r="N104" i="1" s="1"/>
  <c r="S43" i="1"/>
  <c r="S103" i="1" s="1"/>
  <c r="R43" i="1"/>
  <c r="R103" i="1" s="1"/>
  <c r="Q43" i="1"/>
  <c r="Q103" i="1" s="1"/>
  <c r="P43" i="1"/>
  <c r="P103" i="1" s="1"/>
  <c r="O43" i="1"/>
  <c r="O103" i="1" s="1"/>
  <c r="N43" i="1"/>
  <c r="N103" i="1" s="1"/>
  <c r="S42" i="1"/>
  <c r="S102" i="1" s="1"/>
  <c r="R42" i="1"/>
  <c r="R102" i="1" s="1"/>
  <c r="Q42" i="1"/>
  <c r="Q102" i="1" s="1"/>
  <c r="P42" i="1"/>
  <c r="P102" i="1" s="1"/>
  <c r="O42" i="1"/>
  <c r="O102" i="1" s="1"/>
  <c r="N42" i="1"/>
  <c r="N102" i="1" s="1"/>
  <c r="S41" i="1"/>
  <c r="S101" i="1" s="1"/>
  <c r="R41" i="1"/>
  <c r="R101" i="1" s="1"/>
  <c r="Q41" i="1"/>
  <c r="Q101" i="1" s="1"/>
  <c r="P41" i="1"/>
  <c r="P101" i="1" s="1"/>
  <c r="O41" i="1"/>
  <c r="O101" i="1" s="1"/>
  <c r="N41" i="1"/>
  <c r="N101" i="1" s="1"/>
  <c r="S40" i="1"/>
  <c r="S100" i="1" s="1"/>
  <c r="R40" i="1"/>
  <c r="R100" i="1" s="1"/>
  <c r="Q40" i="1"/>
  <c r="Q100" i="1" s="1"/>
  <c r="P40" i="1"/>
  <c r="P100" i="1" s="1"/>
  <c r="O40" i="1"/>
  <c r="O100" i="1" s="1"/>
  <c r="N40" i="1"/>
  <c r="N100" i="1" s="1"/>
  <c r="S39" i="1"/>
  <c r="S99" i="1" s="1"/>
  <c r="R39" i="1"/>
  <c r="R99" i="1" s="1"/>
  <c r="Q39" i="1"/>
  <c r="Q99" i="1" s="1"/>
  <c r="P39" i="1"/>
  <c r="P99" i="1" s="1"/>
  <c r="O39" i="1"/>
  <c r="O99" i="1" s="1"/>
  <c r="N39" i="1"/>
  <c r="N99" i="1" s="1"/>
  <c r="S38" i="1"/>
  <c r="S98" i="1" s="1"/>
  <c r="R38" i="1"/>
  <c r="R98" i="1" s="1"/>
  <c r="Q38" i="1"/>
  <c r="Q98" i="1" s="1"/>
  <c r="P38" i="1"/>
  <c r="P98" i="1" s="1"/>
  <c r="O38" i="1"/>
  <c r="O98" i="1" s="1"/>
  <c r="N38" i="1"/>
  <c r="N98" i="1" s="1"/>
  <c r="S37" i="1"/>
  <c r="S97" i="1" s="1"/>
  <c r="R37" i="1"/>
  <c r="R97" i="1" s="1"/>
  <c r="Q37" i="1"/>
  <c r="Q97" i="1" s="1"/>
  <c r="P37" i="1"/>
  <c r="P97" i="1" s="1"/>
  <c r="O37" i="1"/>
  <c r="O97" i="1" s="1"/>
  <c r="N37" i="1"/>
  <c r="N97" i="1" s="1"/>
  <c r="S36" i="1"/>
  <c r="S96" i="1" s="1"/>
  <c r="R36" i="1"/>
  <c r="R96" i="1" s="1"/>
  <c r="Q36" i="1"/>
  <c r="Q96" i="1" s="1"/>
  <c r="P36" i="1"/>
  <c r="P96" i="1" s="1"/>
  <c r="O36" i="1"/>
  <c r="O96" i="1" s="1"/>
  <c r="N36" i="1"/>
  <c r="N96" i="1" s="1"/>
  <c r="S35" i="1"/>
  <c r="S95" i="1" s="1"/>
  <c r="R35" i="1"/>
  <c r="R95" i="1" s="1"/>
  <c r="Q35" i="1"/>
  <c r="Q95" i="1" s="1"/>
  <c r="P35" i="1"/>
  <c r="P95" i="1" s="1"/>
  <c r="O35" i="1"/>
  <c r="O95" i="1" s="1"/>
  <c r="N35" i="1"/>
  <c r="N95" i="1" s="1"/>
  <c r="S34" i="1"/>
  <c r="S94" i="1" s="1"/>
  <c r="R34" i="1"/>
  <c r="R94" i="1" s="1"/>
  <c r="Q34" i="1"/>
  <c r="Q94" i="1" s="1"/>
  <c r="P34" i="1"/>
  <c r="P94" i="1" s="1"/>
  <c r="O34" i="1"/>
  <c r="O94" i="1" s="1"/>
  <c r="N34" i="1"/>
  <c r="N94" i="1" s="1"/>
  <c r="S33" i="1"/>
  <c r="S93" i="1" s="1"/>
  <c r="R33" i="1"/>
  <c r="R93" i="1" s="1"/>
  <c r="Q33" i="1"/>
  <c r="Q93" i="1" s="1"/>
  <c r="P33" i="1"/>
  <c r="P93" i="1" s="1"/>
  <c r="O33" i="1"/>
  <c r="O93" i="1" s="1"/>
  <c r="N33" i="1"/>
  <c r="N93" i="1" s="1"/>
  <c r="S32" i="1"/>
  <c r="S92" i="1" s="1"/>
  <c r="R32" i="1"/>
  <c r="R92" i="1" s="1"/>
  <c r="Q32" i="1"/>
  <c r="Q92" i="1" s="1"/>
  <c r="P32" i="1"/>
  <c r="P92" i="1" s="1"/>
  <c r="O32" i="1"/>
  <c r="O92" i="1" s="1"/>
  <c r="N32" i="1"/>
  <c r="N92" i="1" s="1"/>
  <c r="S31" i="1"/>
  <c r="S91" i="1" s="1"/>
  <c r="R31" i="1"/>
  <c r="R91" i="1" s="1"/>
  <c r="Q31" i="1"/>
  <c r="Q91" i="1" s="1"/>
  <c r="P31" i="1"/>
  <c r="P91" i="1" s="1"/>
  <c r="P140" i="1" s="1"/>
  <c r="O31" i="1"/>
  <c r="O91" i="1" s="1"/>
  <c r="N31" i="1"/>
  <c r="N91" i="1" s="1"/>
  <c r="S30" i="1"/>
  <c r="S90" i="1" s="1"/>
  <c r="R30" i="1"/>
  <c r="R90" i="1" s="1"/>
  <c r="Q30" i="1"/>
  <c r="Q90" i="1" s="1"/>
  <c r="P30" i="1"/>
  <c r="P90" i="1" s="1"/>
  <c r="O30" i="1"/>
  <c r="O90" i="1" s="1"/>
  <c r="N30" i="1"/>
  <c r="N90" i="1" s="1"/>
  <c r="S29" i="1"/>
  <c r="S89" i="1" s="1"/>
  <c r="R29" i="1"/>
  <c r="R89" i="1" s="1"/>
  <c r="Q29" i="1"/>
  <c r="Q89" i="1" s="1"/>
  <c r="P29" i="1"/>
  <c r="P89" i="1" s="1"/>
  <c r="P138" i="1" s="1"/>
  <c r="O29" i="1"/>
  <c r="O89" i="1" s="1"/>
  <c r="N29" i="1"/>
  <c r="N89" i="1" s="1"/>
  <c r="S28" i="1"/>
  <c r="S88" i="1" s="1"/>
  <c r="R28" i="1"/>
  <c r="R88" i="1" s="1"/>
  <c r="Q28" i="1"/>
  <c r="Q88" i="1" s="1"/>
  <c r="P28" i="1"/>
  <c r="P88" i="1" s="1"/>
  <c r="O28" i="1"/>
  <c r="O88" i="1" s="1"/>
  <c r="N28" i="1"/>
  <c r="N88" i="1" s="1"/>
  <c r="S27" i="1"/>
  <c r="S87" i="1" s="1"/>
  <c r="R27" i="1"/>
  <c r="R87" i="1" s="1"/>
  <c r="Q27" i="1"/>
  <c r="Q87" i="1" s="1"/>
  <c r="P27" i="1"/>
  <c r="P87" i="1" s="1"/>
  <c r="P136" i="1" s="1"/>
  <c r="O27" i="1"/>
  <c r="O87" i="1" s="1"/>
  <c r="N27" i="1"/>
  <c r="N87" i="1" s="1"/>
  <c r="S26" i="1"/>
  <c r="S86" i="1" s="1"/>
  <c r="R26" i="1"/>
  <c r="R86" i="1" s="1"/>
  <c r="Q26" i="1"/>
  <c r="Q86" i="1" s="1"/>
  <c r="P26" i="1"/>
  <c r="P86" i="1" s="1"/>
  <c r="O26" i="1"/>
  <c r="O86" i="1" s="1"/>
  <c r="N26" i="1"/>
  <c r="N86" i="1" s="1"/>
  <c r="S25" i="1"/>
  <c r="S85" i="1" s="1"/>
  <c r="R25" i="1"/>
  <c r="R85" i="1" s="1"/>
  <c r="Q25" i="1"/>
  <c r="Q85" i="1" s="1"/>
  <c r="Q134" i="1" s="1"/>
  <c r="P25" i="1"/>
  <c r="P85" i="1" s="1"/>
  <c r="P134" i="1" s="1"/>
  <c r="O25" i="1"/>
  <c r="O85" i="1" s="1"/>
  <c r="N25" i="1"/>
  <c r="N85" i="1" s="1"/>
  <c r="S24" i="1"/>
  <c r="S84" i="1" s="1"/>
  <c r="R24" i="1"/>
  <c r="R84" i="1" s="1"/>
  <c r="Q24" i="1"/>
  <c r="Q84" i="1" s="1"/>
  <c r="P24" i="1"/>
  <c r="P84" i="1" s="1"/>
  <c r="O24" i="1"/>
  <c r="O84" i="1" s="1"/>
  <c r="N24" i="1"/>
  <c r="N84" i="1" s="1"/>
  <c r="S23" i="1"/>
  <c r="S83" i="1" s="1"/>
  <c r="R23" i="1"/>
  <c r="R83" i="1" s="1"/>
  <c r="Q23" i="1"/>
  <c r="Q83" i="1" s="1"/>
  <c r="Q132" i="1" s="1"/>
  <c r="P23" i="1"/>
  <c r="P83" i="1" s="1"/>
  <c r="P132" i="1" s="1"/>
  <c r="O23" i="1"/>
  <c r="O83" i="1" s="1"/>
  <c r="N23" i="1"/>
  <c r="N83" i="1" s="1"/>
  <c r="S22" i="1"/>
  <c r="S82" i="1" s="1"/>
  <c r="R22" i="1"/>
  <c r="R82" i="1" s="1"/>
  <c r="Q22" i="1"/>
  <c r="Q82" i="1" s="1"/>
  <c r="Q131" i="1" s="1"/>
  <c r="P22" i="1"/>
  <c r="P82" i="1" s="1"/>
  <c r="O22" i="1"/>
  <c r="O82" i="1" s="1"/>
  <c r="N22" i="1"/>
  <c r="N82" i="1" s="1"/>
  <c r="S21" i="1"/>
  <c r="S81" i="1" s="1"/>
  <c r="R21" i="1"/>
  <c r="R81" i="1" s="1"/>
  <c r="Q21" i="1"/>
  <c r="Q81" i="1" s="1"/>
  <c r="Q130" i="1" s="1"/>
  <c r="P21" i="1"/>
  <c r="P81" i="1" s="1"/>
  <c r="P130" i="1" s="1"/>
  <c r="O21" i="1"/>
  <c r="O81" i="1" s="1"/>
  <c r="N21" i="1"/>
  <c r="N81" i="1" s="1"/>
  <c r="S20" i="1"/>
  <c r="S80" i="1" s="1"/>
  <c r="R20" i="1"/>
  <c r="R80" i="1" s="1"/>
  <c r="Q20" i="1"/>
  <c r="Q80" i="1" s="1"/>
  <c r="Q129" i="1" s="1"/>
  <c r="P20" i="1"/>
  <c r="P80" i="1" s="1"/>
  <c r="O20" i="1"/>
  <c r="O80" i="1" s="1"/>
  <c r="N20" i="1"/>
  <c r="N80" i="1" s="1"/>
  <c r="S19" i="1"/>
  <c r="S79" i="1" s="1"/>
  <c r="R19" i="1"/>
  <c r="R79" i="1" s="1"/>
  <c r="Q19" i="1"/>
  <c r="Q79" i="1" s="1"/>
  <c r="Q128" i="1" s="1"/>
  <c r="P19" i="1"/>
  <c r="P79" i="1" s="1"/>
  <c r="P128" i="1" s="1"/>
  <c r="O19" i="1"/>
  <c r="O79" i="1" s="1"/>
  <c r="N19" i="1"/>
  <c r="N79" i="1" s="1"/>
  <c r="S18" i="1"/>
  <c r="S78" i="1" s="1"/>
  <c r="R18" i="1"/>
  <c r="R78" i="1" s="1"/>
  <c r="Q18" i="1"/>
  <c r="Q78" i="1" s="1"/>
  <c r="Q127" i="1" s="1"/>
  <c r="P18" i="1"/>
  <c r="P78" i="1" s="1"/>
  <c r="O18" i="1"/>
  <c r="O78" i="1" s="1"/>
  <c r="N18" i="1"/>
  <c r="N78" i="1" s="1"/>
  <c r="S17" i="1"/>
  <c r="S77" i="1" s="1"/>
  <c r="S126" i="1" s="1"/>
  <c r="R17" i="1"/>
  <c r="R77" i="1" s="1"/>
  <c r="R126" i="1" s="1"/>
  <c r="Q17" i="1"/>
  <c r="Q77" i="1" s="1"/>
  <c r="Q126" i="1" s="1"/>
  <c r="P17" i="1"/>
  <c r="P77" i="1" s="1"/>
  <c r="P126" i="1" s="1"/>
  <c r="O17" i="1"/>
  <c r="O77" i="1" s="1"/>
  <c r="O126" i="1" s="1"/>
  <c r="N17" i="1"/>
  <c r="N77" i="1" s="1"/>
  <c r="N126" i="1" s="1"/>
  <c r="S16" i="1"/>
  <c r="S76" i="1" s="1"/>
  <c r="R16" i="1"/>
  <c r="R76" i="1" s="1"/>
  <c r="Q16" i="1"/>
  <c r="Q76" i="1" s="1"/>
  <c r="Q125" i="1" s="1"/>
  <c r="P16" i="1"/>
  <c r="P76" i="1" s="1"/>
  <c r="O16" i="1"/>
  <c r="O76" i="1" s="1"/>
  <c r="N16" i="1"/>
  <c r="N76" i="1" s="1"/>
  <c r="S15" i="1"/>
  <c r="S75" i="1" s="1"/>
  <c r="S124" i="1" s="1"/>
  <c r="R15" i="1"/>
  <c r="R75" i="1" s="1"/>
  <c r="R124" i="1" s="1"/>
  <c r="Q15" i="1"/>
  <c r="Q75" i="1" s="1"/>
  <c r="Q124" i="1" s="1"/>
  <c r="P15" i="1"/>
  <c r="P75" i="1" s="1"/>
  <c r="P124" i="1" s="1"/>
  <c r="O15" i="1"/>
  <c r="O75" i="1" s="1"/>
  <c r="O124" i="1" s="1"/>
  <c r="N15" i="1"/>
  <c r="N75" i="1" s="1"/>
  <c r="N124" i="1" s="1"/>
  <c r="S14" i="1"/>
  <c r="S74" i="1" s="1"/>
  <c r="R14" i="1"/>
  <c r="R74" i="1" s="1"/>
  <c r="Q14" i="1"/>
  <c r="Q74" i="1" s="1"/>
  <c r="Q123" i="1" s="1"/>
  <c r="P14" i="1"/>
  <c r="P74" i="1" s="1"/>
  <c r="O14" i="1"/>
  <c r="O74" i="1" s="1"/>
  <c r="N14" i="1"/>
  <c r="N74" i="1" s="1"/>
  <c r="O123" i="1" l="1"/>
  <c r="S123" i="1"/>
  <c r="O125" i="1"/>
  <c r="S125" i="1"/>
  <c r="N123" i="1"/>
  <c r="R123" i="1"/>
  <c r="N125" i="1"/>
  <c r="R125" i="1"/>
  <c r="N127" i="1"/>
  <c r="R127" i="1"/>
  <c r="P127" i="1"/>
  <c r="P129" i="1"/>
  <c r="P131" i="1"/>
  <c r="P133" i="1"/>
  <c r="P135" i="1"/>
  <c r="P137" i="1"/>
  <c r="P139" i="1"/>
  <c r="P123" i="1"/>
  <c r="P125" i="1"/>
  <c r="Q133" i="1"/>
  <c r="Q135" i="1"/>
  <c r="O130" i="1"/>
  <c r="S132" i="1"/>
  <c r="S138" i="1"/>
  <c r="O142" i="1"/>
  <c r="O127" i="1"/>
  <c r="O129" i="1"/>
  <c r="N128" i="1"/>
  <c r="R128" i="1"/>
  <c r="N130" i="1"/>
  <c r="R130" i="1"/>
  <c r="N132" i="1"/>
  <c r="R132" i="1"/>
  <c r="N134" i="1"/>
  <c r="R134" i="1"/>
  <c r="N136" i="1"/>
  <c r="R136" i="1"/>
  <c r="N138" i="1"/>
  <c r="R138" i="1"/>
  <c r="N140" i="1"/>
  <c r="R140" i="1"/>
  <c r="P141" i="1"/>
  <c r="N142" i="1"/>
  <c r="R142" i="1"/>
  <c r="P143" i="1"/>
  <c r="N144" i="1"/>
  <c r="R144" i="1"/>
  <c r="P145" i="1"/>
  <c r="N146" i="1"/>
  <c r="R146" i="1"/>
  <c r="P147" i="1"/>
  <c r="N148" i="1"/>
  <c r="R148" i="1"/>
  <c r="P149" i="1"/>
  <c r="N150" i="1"/>
  <c r="R150" i="1"/>
  <c r="P151" i="1"/>
  <c r="N152" i="1"/>
  <c r="R152" i="1"/>
  <c r="P153" i="1"/>
  <c r="N154" i="1"/>
  <c r="R154" i="1"/>
  <c r="P155" i="1"/>
  <c r="N156" i="1"/>
  <c r="R156" i="1"/>
  <c r="P157" i="1"/>
  <c r="N158" i="1"/>
  <c r="R158" i="1"/>
  <c r="P159" i="1"/>
  <c r="N160" i="1"/>
  <c r="R160" i="1"/>
  <c r="P161" i="1"/>
  <c r="N162" i="1"/>
  <c r="R162" i="1"/>
  <c r="P163" i="1"/>
  <c r="N164" i="1"/>
  <c r="R164" i="1"/>
  <c r="P165" i="1"/>
  <c r="N166" i="1"/>
  <c r="R166" i="1"/>
  <c r="P167" i="1"/>
  <c r="N168" i="1"/>
  <c r="R168" i="1"/>
  <c r="H73" i="1"/>
  <c r="H150" i="1" s="1"/>
  <c r="O134" i="1"/>
  <c r="Q137" i="1"/>
  <c r="O140" i="1"/>
  <c r="S142" i="1"/>
  <c r="O144" i="1"/>
  <c r="Q145" i="1"/>
  <c r="O146" i="1"/>
  <c r="Q147" i="1"/>
  <c r="O148" i="1"/>
  <c r="S148" i="1"/>
  <c r="Q149" i="1"/>
  <c r="O150" i="1"/>
  <c r="S150" i="1"/>
  <c r="Q151" i="1"/>
  <c r="O152" i="1"/>
  <c r="S152" i="1"/>
  <c r="Q153" i="1"/>
  <c r="O154" i="1"/>
  <c r="S154" i="1"/>
  <c r="Q155" i="1"/>
  <c r="O156" i="1"/>
  <c r="S156" i="1"/>
  <c r="Q157" i="1"/>
  <c r="O158" i="1"/>
  <c r="S158" i="1"/>
  <c r="Q159" i="1"/>
  <c r="O160" i="1"/>
  <c r="S160" i="1"/>
  <c r="Q161" i="1"/>
  <c r="O162" i="1"/>
  <c r="S162" i="1"/>
  <c r="Q163" i="1"/>
  <c r="O164" i="1"/>
  <c r="S164" i="1"/>
  <c r="Q165" i="1"/>
  <c r="O166" i="1"/>
  <c r="S166" i="1"/>
  <c r="Q167" i="1"/>
  <c r="O168" i="1"/>
  <c r="S168" i="1"/>
  <c r="I73" i="1"/>
  <c r="O128" i="1"/>
  <c r="S130" i="1"/>
  <c r="S134" i="1"/>
  <c r="S136" i="1"/>
  <c r="Q139" i="1"/>
  <c r="Q141" i="1"/>
  <c r="Q143" i="1"/>
  <c r="S144" i="1"/>
  <c r="S146" i="1"/>
  <c r="N129" i="1"/>
  <c r="R129" i="1"/>
  <c r="N131" i="1"/>
  <c r="R131" i="1"/>
  <c r="N133" i="1"/>
  <c r="R133" i="1"/>
  <c r="N135" i="1"/>
  <c r="R135" i="1"/>
  <c r="N137" i="1"/>
  <c r="R137" i="1"/>
  <c r="N139" i="1"/>
  <c r="R139" i="1"/>
  <c r="N141" i="1"/>
  <c r="R141" i="1"/>
  <c r="P142" i="1"/>
  <c r="N143" i="1"/>
  <c r="R143" i="1"/>
  <c r="P144" i="1"/>
  <c r="N145" i="1"/>
  <c r="R145" i="1"/>
  <c r="P146" i="1"/>
  <c r="N147" i="1"/>
  <c r="R147" i="1"/>
  <c r="P148" i="1"/>
  <c r="N149" i="1"/>
  <c r="R149" i="1"/>
  <c r="P150" i="1"/>
  <c r="N151" i="1"/>
  <c r="R151" i="1"/>
  <c r="P152" i="1"/>
  <c r="N153" i="1"/>
  <c r="R153" i="1"/>
  <c r="P154" i="1"/>
  <c r="N155" i="1"/>
  <c r="R155" i="1"/>
  <c r="P156" i="1"/>
  <c r="N157" i="1"/>
  <c r="R157" i="1"/>
  <c r="P158" i="1"/>
  <c r="N159" i="1"/>
  <c r="R159" i="1"/>
  <c r="P160" i="1"/>
  <c r="N161" i="1"/>
  <c r="R161" i="1"/>
  <c r="P162" i="1"/>
  <c r="N163" i="1"/>
  <c r="R163" i="1"/>
  <c r="P164" i="1"/>
  <c r="N165" i="1"/>
  <c r="R165" i="1"/>
  <c r="P166" i="1"/>
  <c r="N167" i="1"/>
  <c r="R167" i="1"/>
  <c r="P168" i="1"/>
  <c r="F73" i="1"/>
  <c r="F128" i="1" s="1"/>
  <c r="J73" i="1"/>
  <c r="J165" i="1" s="1"/>
  <c r="J126" i="1"/>
  <c r="I147" i="1"/>
  <c r="S128" i="1"/>
  <c r="O132" i="1"/>
  <c r="O136" i="1"/>
  <c r="O138" i="1"/>
  <c r="S140" i="1"/>
  <c r="S127" i="1"/>
  <c r="S129" i="1"/>
  <c r="O131" i="1"/>
  <c r="S131" i="1"/>
  <c r="O133" i="1"/>
  <c r="S133" i="1"/>
  <c r="O135" i="1"/>
  <c r="S135" i="1"/>
  <c r="Q136" i="1"/>
  <c r="O137" i="1"/>
  <c r="S137" i="1"/>
  <c r="Q138" i="1"/>
  <c r="O139" i="1"/>
  <c r="S139" i="1"/>
  <c r="Q140" i="1"/>
  <c r="O141" i="1"/>
  <c r="S141" i="1"/>
  <c r="Q142" i="1"/>
  <c r="O143" i="1"/>
  <c r="S143" i="1"/>
  <c r="Q144" i="1"/>
  <c r="O145" i="1"/>
  <c r="S145" i="1"/>
  <c r="Q146" i="1"/>
  <c r="O147" i="1"/>
  <c r="S147" i="1"/>
  <c r="Q148" i="1"/>
  <c r="O149" i="1"/>
  <c r="S149" i="1"/>
  <c r="Q150" i="1"/>
  <c r="O151" i="1"/>
  <c r="S151" i="1"/>
  <c r="Q152" i="1"/>
  <c r="O153" i="1"/>
  <c r="S153" i="1"/>
  <c r="Q154" i="1"/>
  <c r="O155" i="1"/>
  <c r="S155" i="1"/>
  <c r="Q156" i="1"/>
  <c r="O157" i="1"/>
  <c r="S157" i="1"/>
  <c r="Q158" i="1"/>
  <c r="O159" i="1"/>
  <c r="S159" i="1"/>
  <c r="Q160" i="1"/>
  <c r="O161" i="1"/>
  <c r="S161" i="1"/>
  <c r="Q162" i="1"/>
  <c r="O163" i="1"/>
  <c r="S163" i="1"/>
  <c r="Q164" i="1"/>
  <c r="O165" i="1"/>
  <c r="S165" i="1"/>
  <c r="Q166" i="1"/>
  <c r="O167" i="1"/>
  <c r="S167" i="1"/>
  <c r="Q168" i="1"/>
  <c r="G73" i="1"/>
  <c r="G148" i="1" s="1"/>
  <c r="K73" i="1"/>
  <c r="K136" i="1" s="1"/>
  <c r="K126" i="1"/>
  <c r="I130" i="1"/>
  <c r="I134" i="1"/>
  <c r="F137" i="1"/>
  <c r="I140" i="1"/>
  <c r="G140" i="1"/>
  <c r="F160" i="1"/>
  <c r="F164" i="1"/>
  <c r="I165" i="1"/>
  <c r="F153" i="1"/>
  <c r="F155" i="1"/>
  <c r="F157" i="1"/>
  <c r="I158" i="1"/>
  <c r="F161" i="1"/>
  <c r="F165" i="1"/>
  <c r="I138" i="1"/>
  <c r="I141" i="1"/>
  <c r="I146" i="1"/>
  <c r="I149" i="1"/>
  <c r="I154" i="1"/>
  <c r="G155" i="1"/>
  <c r="F158" i="1"/>
  <c r="F162" i="1"/>
  <c r="J162" i="1"/>
  <c r="I163" i="1"/>
  <c r="I167" i="1"/>
  <c r="F142" i="1"/>
  <c r="F143" i="1"/>
  <c r="F144" i="1"/>
  <c r="F145" i="1"/>
  <c r="J145" i="1"/>
  <c r="F146" i="1"/>
  <c r="F147" i="1"/>
  <c r="J147" i="1"/>
  <c r="F148" i="1"/>
  <c r="F149" i="1"/>
  <c r="F150" i="1"/>
  <c r="F151" i="1"/>
  <c r="J151" i="1"/>
  <c r="F152" i="1"/>
  <c r="F154" i="1"/>
  <c r="J154" i="1"/>
  <c r="F156" i="1"/>
  <c r="F159" i="1"/>
  <c r="J159" i="1"/>
  <c r="I160" i="1"/>
  <c r="I164" i="1"/>
  <c r="F167" i="1"/>
  <c r="G158" i="1"/>
  <c r="G159" i="1"/>
  <c r="G162" i="1"/>
  <c r="G163" i="1"/>
  <c r="G166" i="1"/>
  <c r="G167" i="1"/>
  <c r="K167" i="1"/>
  <c r="K154" i="1" l="1"/>
  <c r="F138" i="1"/>
  <c r="H143" i="1"/>
  <c r="G126" i="1"/>
  <c r="F126" i="1"/>
  <c r="J143" i="1"/>
  <c r="H142" i="1"/>
  <c r="G154" i="1"/>
  <c r="K124" i="1"/>
  <c r="H162" i="1"/>
  <c r="H154" i="1"/>
  <c r="H124" i="1"/>
  <c r="H123" i="1"/>
  <c r="H128" i="1"/>
  <c r="H131" i="1"/>
  <c r="H135" i="1"/>
  <c r="H139" i="1"/>
  <c r="H147" i="1"/>
  <c r="H151" i="1"/>
  <c r="H155" i="1"/>
  <c r="H159" i="1"/>
  <c r="H163" i="1"/>
  <c r="H167" i="1"/>
  <c r="H126" i="1"/>
  <c r="H132" i="1"/>
  <c r="H136" i="1"/>
  <c r="H140" i="1"/>
  <c r="H144" i="1"/>
  <c r="H148" i="1"/>
  <c r="H152" i="1"/>
  <c r="H156" i="1"/>
  <c r="H160" i="1"/>
  <c r="H164" i="1"/>
  <c r="H168" i="1"/>
  <c r="H129" i="1"/>
  <c r="H133" i="1"/>
  <c r="H137" i="1"/>
  <c r="H141" i="1"/>
  <c r="H127" i="1"/>
  <c r="N172" i="1"/>
  <c r="H161" i="1"/>
  <c r="H153" i="1"/>
  <c r="J149" i="1"/>
  <c r="J158" i="1"/>
  <c r="H149" i="1"/>
  <c r="H138" i="1"/>
  <c r="H146" i="1"/>
  <c r="H134" i="1"/>
  <c r="J140" i="1"/>
  <c r="J155" i="1"/>
  <c r="J161" i="1"/>
  <c r="J142" i="1"/>
  <c r="J144" i="1"/>
  <c r="J146" i="1"/>
  <c r="J148" i="1"/>
  <c r="J150" i="1"/>
  <c r="J152" i="1"/>
  <c r="J156" i="1"/>
  <c r="J167" i="1"/>
  <c r="J124" i="1"/>
  <c r="J141" i="1"/>
  <c r="J168" i="1"/>
  <c r="J166" i="1"/>
  <c r="J163" i="1"/>
  <c r="J164" i="1"/>
  <c r="N175" i="1"/>
  <c r="N174" i="1"/>
  <c r="H166" i="1"/>
  <c r="H158" i="1"/>
  <c r="H165" i="1"/>
  <c r="H157" i="1"/>
  <c r="H145" i="1"/>
  <c r="H130" i="1"/>
  <c r="G128" i="1"/>
  <c r="G142" i="1"/>
  <c r="G150" i="1"/>
  <c r="G160" i="1"/>
  <c r="G164" i="1"/>
  <c r="G124" i="1"/>
  <c r="G144" i="1"/>
  <c r="G152" i="1"/>
  <c r="G153" i="1"/>
  <c r="G157" i="1"/>
  <c r="G161" i="1"/>
  <c r="G165" i="1"/>
  <c r="G168" i="1"/>
  <c r="G138" i="1"/>
  <c r="G146" i="1"/>
  <c r="I124" i="1"/>
  <c r="I123" i="1"/>
  <c r="I151" i="1"/>
  <c r="I131" i="1"/>
  <c r="I135" i="1"/>
  <c r="I161" i="1"/>
  <c r="I166" i="1"/>
  <c r="I142" i="1"/>
  <c r="I150" i="1"/>
  <c r="I156" i="1"/>
  <c r="I159" i="1"/>
  <c r="I126" i="1"/>
  <c r="I128" i="1"/>
  <c r="I132" i="1"/>
  <c r="I136" i="1"/>
  <c r="I155" i="1"/>
  <c r="I162" i="1"/>
  <c r="I137" i="1"/>
  <c r="I145" i="1"/>
  <c r="I168" i="1"/>
  <c r="I129" i="1"/>
  <c r="I133" i="1"/>
  <c r="I153" i="1"/>
  <c r="I157" i="1"/>
  <c r="I127" i="1"/>
  <c r="I143" i="1"/>
  <c r="R172" i="1"/>
  <c r="O172" i="1"/>
  <c r="F163" i="1"/>
  <c r="F166" i="1"/>
  <c r="F168" i="1"/>
  <c r="F141" i="1"/>
  <c r="F124" i="1"/>
  <c r="O175" i="1"/>
  <c r="O174" i="1"/>
  <c r="K135" i="1"/>
  <c r="K133" i="1"/>
  <c r="K131" i="1"/>
  <c r="K129" i="1"/>
  <c r="I152" i="1"/>
  <c r="F140" i="1"/>
  <c r="J135" i="1"/>
  <c r="J133" i="1"/>
  <c r="J131" i="1"/>
  <c r="J129" i="1"/>
  <c r="R173" i="1"/>
  <c r="K168" i="1"/>
  <c r="K166" i="1"/>
  <c r="K164" i="1"/>
  <c r="K162" i="1"/>
  <c r="K160" i="1"/>
  <c r="K158" i="1"/>
  <c r="K153" i="1"/>
  <c r="K156" i="1"/>
  <c r="K151" i="1"/>
  <c r="K149" i="1"/>
  <c r="K147" i="1"/>
  <c r="K145" i="1"/>
  <c r="K143" i="1"/>
  <c r="K141" i="1"/>
  <c r="K139" i="1"/>
  <c r="K137" i="1"/>
  <c r="R177" i="1"/>
  <c r="J139" i="1"/>
  <c r="G135" i="1"/>
  <c r="G133" i="1"/>
  <c r="G131" i="1"/>
  <c r="G129" i="1"/>
  <c r="I148" i="1"/>
  <c r="I139" i="1"/>
  <c r="F135" i="1"/>
  <c r="F133" i="1"/>
  <c r="F131" i="1"/>
  <c r="F129" i="1"/>
  <c r="N173" i="1"/>
  <c r="K155" i="1"/>
  <c r="J157" i="1"/>
  <c r="J153" i="1"/>
  <c r="J160" i="1"/>
  <c r="G156" i="1"/>
  <c r="G151" i="1"/>
  <c r="G149" i="1"/>
  <c r="G147" i="1"/>
  <c r="G145" i="1"/>
  <c r="G143" i="1"/>
  <c r="G141" i="1"/>
  <c r="G139" i="1"/>
  <c r="G137" i="1"/>
  <c r="K127" i="1"/>
  <c r="K125" i="1"/>
  <c r="K123" i="1"/>
  <c r="O177" i="1"/>
  <c r="J127" i="1"/>
  <c r="J125" i="1"/>
  <c r="J123" i="1"/>
  <c r="N177" i="1"/>
  <c r="R176" i="1"/>
  <c r="F139" i="1"/>
  <c r="K134" i="1"/>
  <c r="K132" i="1"/>
  <c r="K130" i="1"/>
  <c r="K128" i="1"/>
  <c r="I125" i="1"/>
  <c r="I144" i="1"/>
  <c r="J136" i="1"/>
  <c r="J134" i="1"/>
  <c r="J132" i="1"/>
  <c r="J130" i="1"/>
  <c r="J128" i="1"/>
  <c r="H125" i="1"/>
  <c r="K165" i="1"/>
  <c r="K163" i="1"/>
  <c r="K161" i="1"/>
  <c r="K159" i="1"/>
  <c r="F175" i="1"/>
  <c r="F174" i="1"/>
  <c r="K157" i="1"/>
  <c r="F176" i="1"/>
  <c r="K152" i="1"/>
  <c r="K150" i="1"/>
  <c r="K148" i="1"/>
  <c r="K146" i="1"/>
  <c r="K144" i="1"/>
  <c r="K142" i="1"/>
  <c r="K140" i="1"/>
  <c r="K138" i="1"/>
  <c r="J137" i="1"/>
  <c r="G127" i="1"/>
  <c r="G125" i="1"/>
  <c r="G123" i="1"/>
  <c r="O176" i="1"/>
  <c r="J138" i="1"/>
  <c r="F127" i="1"/>
  <c r="F125" i="1"/>
  <c r="F123" i="1"/>
  <c r="N176" i="1"/>
  <c r="R175" i="1"/>
  <c r="R174" i="1"/>
  <c r="G136" i="1"/>
  <c r="G134" i="1"/>
  <c r="G132" i="1"/>
  <c r="G130" i="1"/>
  <c r="O173" i="1"/>
  <c r="F136" i="1"/>
  <c r="F134" i="1"/>
  <c r="F132" i="1"/>
  <c r="F130" i="1"/>
  <c r="F177" i="1" l="1"/>
  <c r="J177" i="1"/>
  <c r="G177" i="1"/>
  <c r="G176" i="1"/>
  <c r="J175" i="1"/>
  <c r="J174" i="1"/>
  <c r="G173" i="1"/>
  <c r="F172" i="1"/>
  <c r="G172" i="1"/>
  <c r="J173" i="1"/>
  <c r="F173" i="1"/>
  <c r="J172" i="1"/>
  <c r="G174" i="1"/>
  <c r="G175" i="1"/>
  <c r="J176" i="1"/>
</calcChain>
</file>

<file path=xl/sharedStrings.xml><?xml version="1.0" encoding="utf-8"?>
<sst xmlns="http://schemas.openxmlformats.org/spreadsheetml/2006/main" count="409" uniqueCount="56">
  <si>
    <t>Wyniki 40% wyższe dla Cd i 20% wyższe dla Pb</t>
  </si>
  <si>
    <t xml:space="preserve"> </t>
  </si>
  <si>
    <t>Sample Id</t>
  </si>
  <si>
    <t>Rozcieńczenie</t>
  </si>
  <si>
    <t>Masa naważki [g]</t>
  </si>
  <si>
    <t>Masa rozcieńczonego mineralizatu [g]</t>
  </si>
  <si>
    <t>Cd 111
(ppb)</t>
  </si>
  <si>
    <t>Pb 206
(ppb)</t>
  </si>
  <si>
    <t>Pb 207
(ppb)</t>
  </si>
  <si>
    <t>Pb 208
(ppb)</t>
  </si>
  <si>
    <t>Hg 200
(ppb)</t>
  </si>
  <si>
    <t>Hg 202
(ppb)</t>
  </si>
  <si>
    <t>03.11.2020_MIN2_13)slepa</t>
  </si>
  <si>
    <t>03.11.2020_MIN2_14)slepa</t>
  </si>
  <si>
    <t>03.11.2020_MIN2_1)2020_08_12_029</t>
  </si>
  <si>
    <t>03.11.2020_MIN2_2)2020_08_12_029</t>
  </si>
  <si>
    <t>03.11.2020_MIN2_3)2020_08_12_009</t>
  </si>
  <si>
    <t>03.11.2020_MIN2_4)2020_08_12_009</t>
  </si>
  <si>
    <t>03.11.2020_MIN2_5)2020_08_12_010</t>
  </si>
  <si>
    <t>03.11.2020_MIN2_6)2020_08_12_010</t>
  </si>
  <si>
    <t>03.11.2020_MIN2_7)2020_08_12_011</t>
  </si>
  <si>
    <t>03.11.2020_MIN2_8)2020_08_12_011</t>
  </si>
  <si>
    <t>03.11.2020_MIN2_9)2020_08_12_012</t>
  </si>
  <si>
    <t>03.11.2020_MIN2_10)2020_08_12_012</t>
  </si>
  <si>
    <t>03.11.2020_MIN2_11)2020_08_12_013</t>
  </si>
  <si>
    <t>03.11.2020_MIN2_12)2020_08_12_013</t>
  </si>
  <si>
    <t>Wyniki w mg/kg</t>
  </si>
  <si>
    <t>Cd 111
(mg/kg)</t>
  </si>
  <si>
    <t>Pb 206
(mg/kg)</t>
  </si>
  <si>
    <t>Pb 207
(mg/kg)</t>
  </si>
  <si>
    <t>Pb 208
(mg/kg)</t>
  </si>
  <si>
    <t>Hg 200
(mg/kg)</t>
  </si>
  <si>
    <t>Hg 202
(mg/kg)</t>
  </si>
  <si>
    <t>Wyniki po odjęciu próby ślepej</t>
  </si>
  <si>
    <t>Body and Future, Almond (A002-D-4)</t>
  </si>
  <si>
    <t>Sobbeke, Bio fettarme H-Milch 1,5%, 15.07.2020 (C004-D-4)</t>
  </si>
  <si>
    <t>Mlekovita, wypasione, 3,2% , 14.09.2020 (D001-D-4)</t>
  </si>
  <si>
    <t>Łowicz, Mleko UHT bez laktozy, 3,2%, 1L, 12.09.2020 (D004-D-4)</t>
  </si>
  <si>
    <t>Mleczna dolina, mleko uht, 3,2%, 1L, 16.09.2020 (D002-T-4)</t>
  </si>
  <si>
    <t>Mlekovita, bio ekologiczne mleko 3,5% (A005-B-4)</t>
  </si>
  <si>
    <t>GO [mg/kg]</t>
  </si>
  <si>
    <t>Wyniki 40% wyższe dla Cd i 20% 2wyższe dla Pb</t>
  </si>
  <si>
    <t>04.11.2020_MIN3_9)slepa</t>
  </si>
  <si>
    <t>04.11.2020_MIN3_10)slepa</t>
  </si>
  <si>
    <t>04.11.2020_MIN3_1)2020_08_12_027</t>
  </si>
  <si>
    <t>04.11.2020_MIN3_2)2020_08_12_027</t>
  </si>
  <si>
    <t>04.11.2020_MIN3_3)2020_08_12_028</t>
  </si>
  <si>
    <t>04.11.2020_MIN3_4)2020_08_12_028</t>
  </si>
  <si>
    <t>04.11.2020_MIN3_5)2020_08_12_007</t>
  </si>
  <si>
    <t>04.11.2020_MIN3_6)2020_08_12_007</t>
  </si>
  <si>
    <t>04.11.2020_MIN3_7)2020_08_12_014</t>
  </si>
  <si>
    <t>04.11.2020_MIN3_8)2020_08_12_014</t>
  </si>
  <si>
    <t>Hortex, zimnotłoczony, sok 100% premium, 1L, 08.2020</t>
  </si>
  <si>
    <t>Riviva, nektar pomarańcza, 1,5L 05.07.2020 (D009-T-4)</t>
  </si>
  <si>
    <t>Vitanella, Napój migdałowy 1L 05.12.20 (D005-T-4)</t>
  </si>
  <si>
    <t>Mlekovita, Mleko w proszku pełne 26%, 400g, 13.03.2021/073 (A010-D-3)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</si>
</sst>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8"/>
      <color indexed="9"/>
      <name val="Tahoma"/>
      <family val="2"/>
    </font>
    <font>
      <sz val="8"/>
      <color indexed="64"/>
      <name val="Tahoma"/>
      <family val="2"/>
    </font>
    <font>
      <b/>
      <sz val="8"/>
      <color indexed="64"/>
      <name val="Tahoma"/>
      <family val="2"/>
      <charset val="238"/>
    </font>
    <font>
      <b/>
      <sz val="11"/>
      <color theme="1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8"/>
        <bgColor indexed="12"/>
      </patternFill>
    </fill>
    <fill>
      <patternFill patternType="solid">
        <fgColor indexed="11"/>
        <bgColor indexed="12"/>
      </patternFill>
    </fill>
    <fill>
      <patternFill patternType="solid">
        <fgColor theme="9" tint="0.79998168889431442"/>
        <bgColor indexed="1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1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1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1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1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1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1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1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1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1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1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1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12"/>
      </patternFill>
    </fill>
    <fill>
      <patternFill patternType="solid">
        <fgColor theme="6" tint="0.59999389629810485"/>
        <bgColor indexed="12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center" vertical="center"/>
    </xf>
    <xf numFmtId="164" fontId="3" fillId="6" borderId="5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/>
    </xf>
    <xf numFmtId="164" fontId="3" fillId="5" borderId="5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left" vertical="center"/>
    </xf>
    <xf numFmtId="0" fontId="3" fillId="8" borderId="5" xfId="0" applyFont="1" applyFill="1" applyBorder="1" applyAlignment="1">
      <alignment horizontal="center" vertical="center"/>
    </xf>
    <xf numFmtId="164" fontId="3" fillId="8" borderId="5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left" vertical="center"/>
    </xf>
    <xf numFmtId="164" fontId="3" fillId="7" borderId="5" xfId="0" applyNumberFormat="1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left" vertical="center"/>
    </xf>
    <xf numFmtId="164" fontId="3" fillId="9" borderId="5" xfId="0" applyNumberFormat="1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left" vertical="center"/>
    </xf>
    <xf numFmtId="0" fontId="3" fillId="10" borderId="5" xfId="0" applyFont="1" applyFill="1" applyBorder="1" applyAlignment="1">
      <alignment horizontal="center" vertical="center"/>
    </xf>
    <xf numFmtId="164" fontId="3" fillId="10" borderId="5" xfId="0" applyNumberFormat="1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left" vertical="center"/>
    </xf>
    <xf numFmtId="0" fontId="3" fillId="12" borderId="5" xfId="0" applyFont="1" applyFill="1" applyBorder="1" applyAlignment="1">
      <alignment horizontal="center" vertical="center"/>
    </xf>
    <xf numFmtId="164" fontId="3" fillId="12" borderId="5" xfId="0" applyNumberFormat="1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left" vertical="center"/>
    </xf>
    <xf numFmtId="164" fontId="3" fillId="11" borderId="5" xfId="0" applyNumberFormat="1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left" vertical="center"/>
    </xf>
    <xf numFmtId="0" fontId="3" fillId="14" borderId="5" xfId="0" applyFont="1" applyFill="1" applyBorder="1" applyAlignment="1">
      <alignment horizontal="center" vertical="center"/>
    </xf>
    <xf numFmtId="164" fontId="3" fillId="14" borderId="5" xfId="0" applyNumberFormat="1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left" vertical="center"/>
    </xf>
    <xf numFmtId="164" fontId="3" fillId="13" borderId="5" xfId="0" applyNumberFormat="1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left" vertical="center"/>
    </xf>
    <xf numFmtId="164" fontId="3" fillId="15" borderId="5" xfId="0" applyNumberFormat="1" applyFont="1" applyFill="1" applyBorder="1" applyAlignment="1">
      <alignment horizontal="center" vertical="center"/>
    </xf>
    <xf numFmtId="0" fontId="3" fillId="16" borderId="5" xfId="0" applyFont="1" applyFill="1" applyBorder="1" applyAlignment="1">
      <alignment horizontal="left" vertical="center"/>
    </xf>
    <xf numFmtId="0" fontId="3" fillId="16" borderId="5" xfId="0" applyFont="1" applyFill="1" applyBorder="1" applyAlignment="1">
      <alignment horizontal="center" vertical="center"/>
    </xf>
    <xf numFmtId="164" fontId="3" fillId="16" borderId="5" xfId="0" applyNumberFormat="1" applyFont="1" applyFill="1" applyBorder="1" applyAlignment="1">
      <alignment horizontal="center" vertical="center"/>
    </xf>
    <xf numFmtId="0" fontId="3" fillId="17" borderId="5" xfId="0" applyFont="1" applyFill="1" applyBorder="1" applyAlignment="1">
      <alignment horizontal="center" vertical="center"/>
    </xf>
    <xf numFmtId="0" fontId="3" fillId="18" borderId="5" xfId="0" applyFont="1" applyFill="1" applyBorder="1" applyAlignment="1">
      <alignment horizontal="left" vertical="center"/>
    </xf>
    <xf numFmtId="0" fontId="3" fillId="18" borderId="5" xfId="0" applyFont="1" applyFill="1" applyBorder="1" applyAlignment="1">
      <alignment horizontal="center" vertical="center"/>
    </xf>
    <xf numFmtId="164" fontId="3" fillId="18" borderId="5" xfId="0" applyNumberFormat="1" applyFont="1" applyFill="1" applyBorder="1" applyAlignment="1">
      <alignment horizontal="center" vertical="center"/>
    </xf>
    <xf numFmtId="0" fontId="3" fillId="17" borderId="5" xfId="0" applyFont="1" applyFill="1" applyBorder="1" applyAlignment="1">
      <alignment horizontal="left" vertical="center"/>
    </xf>
    <xf numFmtId="164" fontId="3" fillId="17" borderId="5" xfId="0" applyNumberFormat="1" applyFont="1" applyFill="1" applyBorder="1" applyAlignment="1">
      <alignment horizontal="center" vertical="center"/>
    </xf>
    <xf numFmtId="0" fontId="3" fillId="19" borderId="5" xfId="0" applyFont="1" applyFill="1" applyBorder="1" applyAlignment="1">
      <alignment horizontal="center" vertical="center"/>
    </xf>
    <xf numFmtId="0" fontId="3" fillId="19" borderId="5" xfId="0" applyFont="1" applyFill="1" applyBorder="1" applyAlignment="1">
      <alignment horizontal="left" vertical="center"/>
    </xf>
    <xf numFmtId="164" fontId="3" fillId="19" borderId="5" xfId="0" applyNumberFormat="1" applyFont="1" applyFill="1" applyBorder="1" applyAlignment="1">
      <alignment horizontal="center" vertical="center"/>
    </xf>
    <xf numFmtId="0" fontId="3" fillId="20" borderId="5" xfId="0" applyFont="1" applyFill="1" applyBorder="1" applyAlignment="1">
      <alignment horizontal="left" vertical="center"/>
    </xf>
    <xf numFmtId="0" fontId="3" fillId="20" borderId="5" xfId="0" applyFont="1" applyFill="1" applyBorder="1" applyAlignment="1">
      <alignment horizontal="center" vertical="center"/>
    </xf>
    <xf numFmtId="164" fontId="3" fillId="20" borderId="5" xfId="0" applyNumberFormat="1" applyFont="1" applyFill="1" applyBorder="1" applyAlignment="1">
      <alignment horizontal="center" vertical="center"/>
    </xf>
    <xf numFmtId="0" fontId="3" fillId="21" borderId="5" xfId="0" applyFont="1" applyFill="1" applyBorder="1" applyAlignment="1">
      <alignment horizontal="center" vertical="center"/>
    </xf>
    <xf numFmtId="0" fontId="3" fillId="22" borderId="5" xfId="0" applyFont="1" applyFill="1" applyBorder="1" applyAlignment="1">
      <alignment horizontal="left" vertical="center"/>
    </xf>
    <xf numFmtId="0" fontId="3" fillId="22" borderId="5" xfId="0" applyFont="1" applyFill="1" applyBorder="1" applyAlignment="1">
      <alignment horizontal="center" vertical="center"/>
    </xf>
    <xf numFmtId="164" fontId="3" fillId="22" borderId="5" xfId="0" applyNumberFormat="1" applyFont="1" applyFill="1" applyBorder="1" applyAlignment="1">
      <alignment horizontal="center" vertical="center"/>
    </xf>
    <xf numFmtId="0" fontId="3" fillId="21" borderId="5" xfId="0" applyFont="1" applyFill="1" applyBorder="1" applyAlignment="1">
      <alignment horizontal="left" vertical="center"/>
    </xf>
    <xf numFmtId="164" fontId="3" fillId="21" borderId="5" xfId="0" applyNumberFormat="1" applyFont="1" applyFill="1" applyBorder="1" applyAlignment="1">
      <alignment horizontal="center" vertical="center"/>
    </xf>
    <xf numFmtId="0" fontId="3" fillId="23" borderId="5" xfId="0" applyFont="1" applyFill="1" applyBorder="1" applyAlignment="1">
      <alignment horizontal="center" vertical="center"/>
    </xf>
    <xf numFmtId="0" fontId="3" fillId="23" borderId="5" xfId="0" applyFont="1" applyFill="1" applyBorder="1" applyAlignment="1">
      <alignment horizontal="left" vertical="center"/>
    </xf>
    <xf numFmtId="164" fontId="3" fillId="23" borderId="5" xfId="0" applyNumberFormat="1" applyFont="1" applyFill="1" applyBorder="1" applyAlignment="1">
      <alignment horizontal="center" vertical="center"/>
    </xf>
    <xf numFmtId="0" fontId="3" fillId="24" borderId="5" xfId="0" applyFont="1" applyFill="1" applyBorder="1" applyAlignment="1">
      <alignment horizontal="left" vertical="center"/>
    </xf>
    <xf numFmtId="0" fontId="3" fillId="24" borderId="5" xfId="0" applyFont="1" applyFill="1" applyBorder="1" applyAlignment="1">
      <alignment horizontal="center" vertical="center"/>
    </xf>
    <xf numFmtId="164" fontId="3" fillId="24" borderId="5" xfId="0" applyNumberFormat="1" applyFont="1" applyFill="1" applyBorder="1" applyAlignment="1">
      <alignment horizontal="center" vertical="center"/>
    </xf>
    <xf numFmtId="0" fontId="3" fillId="25" borderId="5" xfId="0" applyFont="1" applyFill="1" applyBorder="1" applyAlignment="1">
      <alignment horizontal="center" vertical="center"/>
    </xf>
    <xf numFmtId="0" fontId="3" fillId="26" borderId="5" xfId="0" applyFont="1" applyFill="1" applyBorder="1" applyAlignment="1">
      <alignment horizontal="left" vertical="center"/>
    </xf>
    <xf numFmtId="0" fontId="3" fillId="26" borderId="5" xfId="0" applyFont="1" applyFill="1" applyBorder="1" applyAlignment="1">
      <alignment horizontal="center" vertical="center"/>
    </xf>
    <xf numFmtId="164" fontId="3" fillId="26" borderId="5" xfId="0" applyNumberFormat="1" applyFont="1" applyFill="1" applyBorder="1" applyAlignment="1">
      <alignment horizontal="center" vertical="center"/>
    </xf>
    <xf numFmtId="0" fontId="3" fillId="25" borderId="5" xfId="0" applyFont="1" applyFill="1" applyBorder="1" applyAlignment="1">
      <alignment horizontal="left" vertical="center"/>
    </xf>
    <xf numFmtId="164" fontId="3" fillId="25" borderId="5" xfId="0" applyNumberFormat="1" applyFont="1" applyFill="1" applyBorder="1" applyAlignment="1">
      <alignment horizontal="center" vertical="center"/>
    </xf>
    <xf numFmtId="0" fontId="3" fillId="27" borderId="5" xfId="0" applyFont="1" applyFill="1" applyBorder="1" applyAlignment="1">
      <alignment horizontal="center" vertical="center"/>
    </xf>
    <xf numFmtId="0" fontId="3" fillId="28" borderId="5" xfId="0" applyFont="1" applyFill="1" applyBorder="1" applyAlignment="1">
      <alignment horizontal="left" vertical="center"/>
    </xf>
    <xf numFmtId="0" fontId="3" fillId="28" borderId="5" xfId="0" applyFont="1" applyFill="1" applyBorder="1" applyAlignment="1">
      <alignment horizontal="center" vertical="center"/>
    </xf>
    <xf numFmtId="164" fontId="3" fillId="28" borderId="5" xfId="0" applyNumberFormat="1" applyFont="1" applyFill="1" applyBorder="1" applyAlignment="1">
      <alignment horizontal="center" vertical="center"/>
    </xf>
    <xf numFmtId="0" fontId="3" fillId="27" borderId="5" xfId="0" applyFont="1" applyFill="1" applyBorder="1" applyAlignment="1">
      <alignment horizontal="left" vertical="center"/>
    </xf>
    <xf numFmtId="164" fontId="3" fillId="27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13" borderId="0" xfId="0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left" vertical="center"/>
    </xf>
    <xf numFmtId="164" fontId="1" fillId="29" borderId="1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30" borderId="16" xfId="0" applyNumberFormat="1" applyFont="1" applyFill="1" applyBorder="1" applyAlignment="1">
      <alignment horizontal="center" vertical="center" wrapText="1"/>
    </xf>
    <xf numFmtId="164" fontId="1" fillId="30" borderId="16" xfId="0" applyNumberFormat="1" applyFont="1" applyFill="1" applyBorder="1" applyAlignment="1">
      <alignment horizontal="center" vertical="center" wrapText="1"/>
    </xf>
    <xf numFmtId="164" fontId="1" fillId="30" borderId="17" xfId="0" applyNumberFormat="1" applyFont="1" applyFill="1" applyBorder="1" applyAlignment="1">
      <alignment horizontal="center" vertical="center" wrapText="1"/>
    </xf>
    <xf numFmtId="164" fontId="1" fillId="3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1" fillId="2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0" fontId="3" fillId="33" borderId="5" xfId="0" applyFont="1" applyFill="1" applyBorder="1" applyAlignment="1">
      <alignment horizontal="left" vertical="center"/>
    </xf>
    <xf numFmtId="164" fontId="3" fillId="33" borderId="5" xfId="0" applyNumberFormat="1" applyFont="1" applyFill="1" applyBorder="1" applyAlignment="1">
      <alignment horizontal="center" vertical="center"/>
    </xf>
    <xf numFmtId="0" fontId="3" fillId="31" borderId="5" xfId="0" applyFont="1" applyFill="1" applyBorder="1" applyAlignment="1">
      <alignment horizontal="left" vertical="center"/>
    </xf>
    <xf numFmtId="164" fontId="3" fillId="31" borderId="5" xfId="0" applyNumberFormat="1" applyFont="1" applyFill="1" applyBorder="1" applyAlignment="1">
      <alignment horizontal="center" vertical="center"/>
    </xf>
    <xf numFmtId="0" fontId="3" fillId="31" borderId="5" xfId="0" applyFont="1" applyFill="1" applyBorder="1" applyAlignment="1">
      <alignment horizontal="center" vertical="center"/>
    </xf>
    <xf numFmtId="0" fontId="3" fillId="34" borderId="5" xfId="0" applyFont="1" applyFill="1" applyBorder="1" applyAlignment="1">
      <alignment horizontal="center" vertical="center"/>
    </xf>
    <xf numFmtId="0" fontId="3" fillId="35" borderId="5" xfId="0" applyFont="1" applyFill="1" applyBorder="1" applyAlignment="1">
      <alignment horizontal="left" vertical="center"/>
    </xf>
    <xf numFmtId="0" fontId="3" fillId="35" borderId="5" xfId="0" applyFont="1" applyFill="1" applyBorder="1" applyAlignment="1">
      <alignment horizontal="center" vertical="center"/>
    </xf>
    <xf numFmtId="164" fontId="3" fillId="35" borderId="5" xfId="0" applyNumberFormat="1" applyFont="1" applyFill="1" applyBorder="1" applyAlignment="1">
      <alignment horizontal="center" vertical="center"/>
    </xf>
    <xf numFmtId="0" fontId="3" fillId="34" borderId="5" xfId="0" applyFont="1" applyFill="1" applyBorder="1" applyAlignment="1">
      <alignment horizontal="left" vertical="center"/>
    </xf>
    <xf numFmtId="164" fontId="3" fillId="34" borderId="5" xfId="0" applyNumberFormat="1" applyFont="1" applyFill="1" applyBorder="1" applyAlignment="1">
      <alignment horizontal="center" vertical="center"/>
    </xf>
    <xf numFmtId="0" fontId="3" fillId="32" borderId="5" xfId="0" applyFont="1" applyFill="1" applyBorder="1" applyAlignment="1">
      <alignment horizontal="center" vertical="center"/>
    </xf>
    <xf numFmtId="0" fontId="3" fillId="32" borderId="5" xfId="0" applyFont="1" applyFill="1" applyBorder="1" applyAlignment="1">
      <alignment horizontal="left" vertical="center"/>
    </xf>
    <xf numFmtId="164" fontId="4" fillId="32" borderId="5" xfId="0" applyNumberFormat="1" applyFont="1" applyFill="1" applyBorder="1" applyAlignment="1">
      <alignment horizontal="center" vertical="center"/>
    </xf>
    <xf numFmtId="0" fontId="0" fillId="32" borderId="0" xfId="0" applyFill="1"/>
    <xf numFmtId="164" fontId="4" fillId="35" borderId="5" xfId="0" applyNumberFormat="1" applyFont="1" applyFill="1" applyBorder="1" applyAlignment="1">
      <alignment horizontal="center" vertical="center"/>
    </xf>
    <xf numFmtId="164" fontId="1" fillId="29" borderId="6" xfId="0" applyNumberFormat="1" applyFont="1" applyFill="1" applyBorder="1" applyAlignment="1">
      <alignment horizontal="center" vertical="center" wrapText="1"/>
    </xf>
    <xf numFmtId="0" fontId="1" fillId="30" borderId="16" xfId="0" applyFont="1" applyFill="1" applyBorder="1" applyAlignment="1">
      <alignment horizontal="center" vertical="center"/>
    </xf>
    <xf numFmtId="0" fontId="1" fillId="30" borderId="17" xfId="0" applyFont="1" applyFill="1" applyBorder="1" applyAlignment="1">
      <alignment horizontal="center" vertical="center"/>
    </xf>
    <xf numFmtId="0" fontId="1" fillId="30" borderId="18" xfId="0" applyFont="1" applyFill="1" applyBorder="1" applyAlignment="1">
      <alignment horizontal="center" vertical="center"/>
    </xf>
    <xf numFmtId="164" fontId="3" fillId="6" borderId="10" xfId="0" applyNumberFormat="1" applyFont="1" applyFill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164" fontId="3" fillId="9" borderId="10" xfId="0" applyNumberFormat="1" applyFont="1" applyFill="1" applyBorder="1" applyAlignment="1">
      <alignment horizontal="center" vertical="center"/>
    </xf>
    <xf numFmtId="164" fontId="3" fillId="9" borderId="12" xfId="0" applyNumberFormat="1" applyFont="1" applyFill="1" applyBorder="1" applyAlignment="1">
      <alignment horizontal="center" vertical="center"/>
    </xf>
    <xf numFmtId="164" fontId="3" fillId="9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164" fontId="3" fillId="6" borderId="12" xfId="0" applyNumberFormat="1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/>
    </xf>
    <xf numFmtId="164" fontId="3" fillId="18" borderId="10" xfId="0" applyNumberFormat="1" applyFont="1" applyFill="1" applyBorder="1" applyAlignment="1">
      <alignment horizontal="center" vertical="center"/>
    </xf>
    <xf numFmtId="164" fontId="3" fillId="18" borderId="12" xfId="0" applyNumberFormat="1" applyFont="1" applyFill="1" applyBorder="1" applyAlignment="1">
      <alignment horizontal="center" vertical="center"/>
    </xf>
    <xf numFmtId="164" fontId="3" fillId="18" borderId="11" xfId="0" applyNumberFormat="1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 wrapText="1"/>
    </xf>
    <xf numFmtId="0" fontId="4" fillId="14" borderId="11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 vertical="center"/>
    </xf>
    <xf numFmtId="164" fontId="3" fillId="14" borderId="10" xfId="0" applyNumberFormat="1" applyFont="1" applyFill="1" applyBorder="1" applyAlignment="1">
      <alignment horizontal="center" vertical="center"/>
    </xf>
    <xf numFmtId="164" fontId="3" fillId="14" borderId="12" xfId="0" applyNumberFormat="1" applyFont="1" applyFill="1" applyBorder="1" applyAlignment="1">
      <alignment horizontal="center" vertical="center"/>
    </xf>
    <xf numFmtId="164" fontId="3" fillId="14" borderId="11" xfId="0" applyNumberFormat="1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 wrapText="1"/>
    </xf>
    <xf numFmtId="0" fontId="4" fillId="26" borderId="11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/>
    </xf>
    <xf numFmtId="0" fontId="3" fillId="26" borderId="14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164" fontId="3" fillId="26" borderId="10" xfId="0" applyNumberFormat="1" applyFont="1" applyFill="1" applyBorder="1" applyAlignment="1">
      <alignment horizontal="center" vertical="center"/>
    </xf>
    <xf numFmtId="164" fontId="3" fillId="26" borderId="12" xfId="0" applyNumberFormat="1" applyFont="1" applyFill="1" applyBorder="1" applyAlignment="1">
      <alignment horizontal="center" vertical="center"/>
    </xf>
    <xf numFmtId="164" fontId="3" fillId="26" borderId="11" xfId="0" applyNumberFormat="1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/>
    </xf>
    <xf numFmtId="164" fontId="3" fillId="22" borderId="10" xfId="0" applyNumberFormat="1" applyFont="1" applyFill="1" applyBorder="1" applyAlignment="1">
      <alignment horizontal="center" vertical="center"/>
    </xf>
    <xf numFmtId="164" fontId="3" fillId="22" borderId="12" xfId="0" applyNumberFormat="1" applyFont="1" applyFill="1" applyBorder="1" applyAlignment="1">
      <alignment horizontal="center" vertical="center"/>
    </xf>
    <xf numFmtId="164" fontId="3" fillId="22" borderId="11" xfId="0" applyNumberFormat="1" applyFont="1" applyFill="1" applyBorder="1" applyAlignment="1">
      <alignment horizontal="center" vertical="center"/>
    </xf>
    <xf numFmtId="0" fontId="1" fillId="29" borderId="16" xfId="0" applyFont="1" applyFill="1" applyBorder="1" applyAlignment="1">
      <alignment horizontal="center" vertical="center"/>
    </xf>
    <xf numFmtId="0" fontId="1" fillId="29" borderId="17" xfId="0" applyFont="1" applyFill="1" applyBorder="1" applyAlignment="1">
      <alignment horizontal="center" vertical="center"/>
    </xf>
    <xf numFmtId="0" fontId="1" fillId="29" borderId="18" xfId="0" applyFont="1" applyFill="1" applyBorder="1" applyAlignment="1">
      <alignment horizontal="center" vertical="center"/>
    </xf>
    <xf numFmtId="164" fontId="1" fillId="29" borderId="16" xfId="0" applyNumberFormat="1" applyFont="1" applyFill="1" applyBorder="1" applyAlignment="1">
      <alignment horizontal="center" vertical="center" wrapText="1"/>
    </xf>
    <xf numFmtId="164" fontId="1" fillId="29" borderId="17" xfId="0" applyNumberFormat="1" applyFont="1" applyFill="1" applyBorder="1" applyAlignment="1">
      <alignment horizontal="center" vertical="center" wrapText="1"/>
    </xf>
    <xf numFmtId="164" fontId="1" fillId="29" borderId="18" xfId="0" applyNumberFormat="1" applyFont="1" applyFill="1" applyBorder="1" applyAlignment="1">
      <alignment horizontal="center" vertical="center" wrapText="1"/>
    </xf>
    <xf numFmtId="164" fontId="1" fillId="30" borderId="16" xfId="0" applyNumberFormat="1" applyFont="1" applyFill="1" applyBorder="1" applyAlignment="1">
      <alignment horizontal="center" vertical="center" wrapText="1"/>
    </xf>
    <xf numFmtId="164" fontId="1" fillId="30" borderId="17" xfId="0" applyNumberFormat="1" applyFont="1" applyFill="1" applyBorder="1" applyAlignment="1">
      <alignment horizontal="center" vertical="center" wrapText="1"/>
    </xf>
    <xf numFmtId="164" fontId="1" fillId="30" borderId="18" xfId="0" applyNumberFormat="1" applyFont="1" applyFill="1" applyBorder="1" applyAlignment="1">
      <alignment horizontal="center" vertical="center" wrapText="1"/>
    </xf>
    <xf numFmtId="164" fontId="3" fillId="11" borderId="10" xfId="0" applyNumberFormat="1" applyFont="1" applyFill="1" applyBorder="1" applyAlignment="1">
      <alignment horizontal="center" vertical="center"/>
    </xf>
    <xf numFmtId="164" fontId="3" fillId="11" borderId="1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3" fillId="5" borderId="12" xfId="0" applyNumberFormat="1" applyFont="1" applyFill="1" applyBorder="1" applyAlignment="1">
      <alignment horizontal="center" vertical="center"/>
    </xf>
    <xf numFmtId="164" fontId="3" fillId="5" borderId="11" xfId="0" applyNumberFormat="1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164" fontId="3" fillId="11" borderId="12" xfId="0" applyNumberFormat="1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/>
    </xf>
    <xf numFmtId="164" fontId="3" fillId="35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64" fontId="3" fillId="35" borderId="12" xfId="0" applyNumberFormat="1" applyFont="1" applyFill="1" applyBorder="1" applyAlignment="1">
      <alignment horizontal="center" vertical="center"/>
    </xf>
    <xf numFmtId="0" fontId="1" fillId="29" borderId="6" xfId="0" applyFont="1" applyFill="1" applyBorder="1" applyAlignment="1">
      <alignment horizontal="center" vertical="center"/>
    </xf>
    <xf numFmtId="164" fontId="1" fillId="29" borderId="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6"/>
  <sheetViews>
    <sheetView topLeftCell="A166" workbookViewId="0">
      <selection activeCell="E181" sqref="A181:XFD182"/>
    </sheetView>
  </sheetViews>
  <sheetFormatPr defaultColWidth="8.703125" defaultRowHeight="14.35" x14ac:dyDescent="0.5"/>
  <cols>
    <col min="1" max="1" width="5.41015625" customWidth="1"/>
    <col min="2" max="2" width="36.52734375" customWidth="1"/>
    <col min="3" max="3" width="9.46875" style="1" bestFit="1" customWidth="1"/>
    <col min="4" max="4" width="10.17578125" style="1" customWidth="1"/>
    <col min="5" max="5" width="15" style="1" bestFit="1" customWidth="1"/>
    <col min="6" max="11" width="10.17578125" style="1" customWidth="1"/>
    <col min="12" max="16384" width="8.703125" style="2"/>
  </cols>
  <sheetData>
    <row r="1" spans="1:19" ht="14.7" thickBot="1" x14ac:dyDescent="0.55000000000000004">
      <c r="N1" s="135" t="s">
        <v>0</v>
      </c>
      <c r="O1" s="136"/>
      <c r="P1" s="136"/>
      <c r="Q1" s="136"/>
      <c r="R1" s="136"/>
      <c r="S1" s="137"/>
    </row>
    <row r="2" spans="1:19" ht="38.25" customHeight="1" x14ac:dyDescent="0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N2" s="3" t="s">
        <v>6</v>
      </c>
      <c r="O2" s="3" t="s">
        <v>7</v>
      </c>
      <c r="P2" s="3" t="s">
        <v>8</v>
      </c>
      <c r="Q2" s="3" t="s">
        <v>9</v>
      </c>
      <c r="R2" s="3" t="s">
        <v>10</v>
      </c>
      <c r="S2" s="3" t="s">
        <v>11</v>
      </c>
    </row>
    <row r="3" spans="1:19" x14ac:dyDescent="0.5">
      <c r="A3" s="4">
        <v>33</v>
      </c>
      <c r="B3" s="5" t="s">
        <v>12</v>
      </c>
      <c r="C3" s="4">
        <v>1</v>
      </c>
      <c r="D3" s="4">
        <v>0.25069999999999998</v>
      </c>
      <c r="E3" s="4">
        <v>2.9217</v>
      </c>
      <c r="F3" s="6">
        <v>2.16639454661163E-3</v>
      </c>
      <c r="G3" s="6">
        <v>0.26298641200665901</v>
      </c>
      <c r="H3" s="6">
        <v>0.242555150245547</v>
      </c>
      <c r="I3" s="6">
        <v>0.25544287935844201</v>
      </c>
      <c r="J3" s="6">
        <v>2.4044305379350001E-2</v>
      </c>
      <c r="K3" s="6">
        <v>2.2479725796658401E-2</v>
      </c>
      <c r="N3" s="6">
        <v>2.16639454661163E-3</v>
      </c>
      <c r="O3" s="6">
        <v>0.26298641200665901</v>
      </c>
      <c r="P3" s="6">
        <v>0.242555150245547</v>
      </c>
      <c r="Q3" s="6">
        <v>0.25544287935844201</v>
      </c>
      <c r="R3" s="6">
        <v>2.4044305379350001E-2</v>
      </c>
      <c r="S3" s="6">
        <v>2.2479725796658401E-2</v>
      </c>
    </row>
    <row r="4" spans="1:19" x14ac:dyDescent="0.5">
      <c r="A4" s="4">
        <v>34</v>
      </c>
      <c r="B4" s="5" t="s">
        <v>12</v>
      </c>
      <c r="C4" s="4">
        <v>1</v>
      </c>
      <c r="D4" s="4">
        <v>0.25069999999999998</v>
      </c>
      <c r="E4" s="4">
        <v>2.9217</v>
      </c>
      <c r="F4" s="6">
        <v>3.61065872346921E-3</v>
      </c>
      <c r="G4" s="6">
        <v>0.26698825658002101</v>
      </c>
      <c r="H4" s="6">
        <v>0.244738705087511</v>
      </c>
      <c r="I4" s="6">
        <v>0.26201451601920001</v>
      </c>
      <c r="J4" s="6">
        <v>2.6854703008158301E-2</v>
      </c>
      <c r="K4" s="6">
        <v>2.3922292433964699E-2</v>
      </c>
      <c r="N4" s="6">
        <v>3.61065872346921E-3</v>
      </c>
      <c r="O4" s="6">
        <v>0.26698825658002101</v>
      </c>
      <c r="P4" s="6">
        <v>0.244738705087511</v>
      </c>
      <c r="Q4" s="6">
        <v>0.26201451601920001</v>
      </c>
      <c r="R4" s="6">
        <v>2.6854703008158301E-2</v>
      </c>
      <c r="S4" s="6">
        <v>2.3922292433964699E-2</v>
      </c>
    </row>
    <row r="5" spans="1:19" x14ac:dyDescent="0.5">
      <c r="A5" s="4">
        <v>35</v>
      </c>
      <c r="B5" s="5" t="s">
        <v>12</v>
      </c>
      <c r="C5" s="4">
        <v>1</v>
      </c>
      <c r="D5" s="4">
        <v>0.25069999999999998</v>
      </c>
      <c r="E5" s="4">
        <v>2.9217</v>
      </c>
      <c r="F5" s="6">
        <v>1.6849735137871901E-3</v>
      </c>
      <c r="G5" s="6">
        <v>0.258884606855729</v>
      </c>
      <c r="H5" s="6">
        <v>0.24900185176352699</v>
      </c>
      <c r="I5" s="6">
        <v>0.26067238008792398</v>
      </c>
      <c r="J5" s="6">
        <v>2.3575906306447202E-2</v>
      </c>
      <c r="K5" s="6">
        <v>2.50042112016453E-2</v>
      </c>
      <c r="N5" s="6">
        <v>1.6849735137871901E-3</v>
      </c>
      <c r="O5" s="6">
        <v>0.258884606855729</v>
      </c>
      <c r="P5" s="6">
        <v>0.24900185176352699</v>
      </c>
      <c r="Q5" s="6">
        <v>0.26067238008792398</v>
      </c>
      <c r="R5" s="6">
        <v>2.3575906306447202E-2</v>
      </c>
      <c r="S5" s="6">
        <v>2.50042112016453E-2</v>
      </c>
    </row>
    <row r="6" spans="1:19" x14ac:dyDescent="0.5">
      <c r="A6" s="4">
        <v>36</v>
      </c>
      <c r="B6" s="5" t="s">
        <v>12</v>
      </c>
      <c r="C6" s="4">
        <v>1</v>
      </c>
      <c r="D6" s="4">
        <v>0.25069999999999998</v>
      </c>
      <c r="E6" s="4">
        <v>2.9217</v>
      </c>
      <c r="F6" s="6">
        <v>4.5735021370990397E-3</v>
      </c>
      <c r="G6" s="6">
        <v>0.26798864980520998</v>
      </c>
      <c r="H6" s="6">
        <v>0.24338698353181701</v>
      </c>
      <c r="I6" s="6">
        <v>0.26641123371785103</v>
      </c>
      <c r="J6" s="6">
        <v>2.34197761966537E-2</v>
      </c>
      <c r="K6" s="6">
        <v>2.5244639198932699E-2</v>
      </c>
      <c r="N6" s="6">
        <v>4.5735021370990397E-3</v>
      </c>
      <c r="O6" s="6">
        <v>0.26798864980520998</v>
      </c>
      <c r="P6" s="6">
        <v>0.24338698353181701</v>
      </c>
      <c r="Q6" s="6">
        <v>0.26641123371785103</v>
      </c>
      <c r="R6" s="6">
        <v>2.34197761966537E-2</v>
      </c>
      <c r="S6" s="6">
        <v>2.5244639198932699E-2</v>
      </c>
    </row>
    <row r="7" spans="1:19" x14ac:dyDescent="0.5">
      <c r="A7" s="4">
        <v>37</v>
      </c>
      <c r="B7" s="5" t="s">
        <v>12</v>
      </c>
      <c r="C7" s="4">
        <v>1</v>
      </c>
      <c r="D7" s="4">
        <v>0.25069999999999998</v>
      </c>
      <c r="E7" s="4">
        <v>2.9217</v>
      </c>
      <c r="F7" s="6">
        <v>6.0177677967370499E-3</v>
      </c>
      <c r="G7" s="6">
        <v>0.27299098484855699</v>
      </c>
      <c r="H7" s="6">
        <v>0.24213921616141701</v>
      </c>
      <c r="I7" s="6">
        <v>0.260394726383609</v>
      </c>
      <c r="J7" s="6">
        <v>2.3107508501354498E-2</v>
      </c>
      <c r="K7" s="6">
        <v>2.4042501164791601E-2</v>
      </c>
      <c r="N7" s="6">
        <v>6.0177677967370499E-3</v>
      </c>
      <c r="O7" s="6">
        <v>0.27299098484855699</v>
      </c>
      <c r="P7" s="6">
        <v>0.24213921616141701</v>
      </c>
      <c r="Q7" s="6">
        <v>0.260394726383609</v>
      </c>
      <c r="R7" s="6">
        <v>2.3107508501354498E-2</v>
      </c>
      <c r="S7" s="6">
        <v>2.4042501164791601E-2</v>
      </c>
    </row>
    <row r="8" spans="1:19" x14ac:dyDescent="0.5">
      <c r="A8" s="4">
        <v>39</v>
      </c>
      <c r="B8" s="5" t="s">
        <v>13</v>
      </c>
      <c r="C8" s="4">
        <v>1</v>
      </c>
      <c r="D8" s="4">
        <v>0.25069999999999998</v>
      </c>
      <c r="E8" s="4">
        <v>2.9176000000000002</v>
      </c>
      <c r="F8" s="6">
        <v>1.4442633680692299E-3</v>
      </c>
      <c r="G8" s="6">
        <v>6.8516289789998797E-2</v>
      </c>
      <c r="H8" s="6">
        <v>7.1627815047742099E-2</v>
      </c>
      <c r="I8" s="6">
        <v>7.4708368410263098E-2</v>
      </c>
      <c r="J8" s="6">
        <v>1.8891925195276101E-2</v>
      </c>
      <c r="K8" s="6">
        <v>1.92339651851101E-2</v>
      </c>
      <c r="N8" s="6">
        <v>1.4442633680692299E-3</v>
      </c>
      <c r="O8" s="6">
        <v>6.8516289789998797E-2</v>
      </c>
      <c r="P8" s="6">
        <v>7.1627815047742099E-2</v>
      </c>
      <c r="Q8" s="6">
        <v>7.4708368410263098E-2</v>
      </c>
      <c r="R8" s="6">
        <v>1.8891925195276101E-2</v>
      </c>
      <c r="S8" s="6">
        <v>1.92339651851101E-2</v>
      </c>
    </row>
    <row r="9" spans="1:19" x14ac:dyDescent="0.5">
      <c r="A9" s="4">
        <v>40</v>
      </c>
      <c r="B9" s="5" t="s">
        <v>13</v>
      </c>
      <c r="C9" s="4">
        <v>1</v>
      </c>
      <c r="D9" s="4">
        <v>0.25069999999999998</v>
      </c>
      <c r="E9" s="4">
        <v>2.9176000000000002</v>
      </c>
      <c r="F9" s="6">
        <v>7.2213131334032004E-4</v>
      </c>
      <c r="G9" s="6">
        <v>8.10197383152092E-2</v>
      </c>
      <c r="H9" s="6">
        <v>7.3187246016592905E-2</v>
      </c>
      <c r="I9" s="6">
        <v>7.5633621720880007E-2</v>
      </c>
      <c r="J9" s="6">
        <v>2.12339144830541E-2</v>
      </c>
      <c r="K9" s="6">
        <v>1.8392473472222601E-2</v>
      </c>
      <c r="N9" s="6">
        <v>7.2213131334032004E-4</v>
      </c>
      <c r="O9" s="6">
        <v>8.10197383152092E-2</v>
      </c>
      <c r="P9" s="6">
        <v>7.3187246016592905E-2</v>
      </c>
      <c r="Q9" s="6">
        <v>7.5633621720880007E-2</v>
      </c>
      <c r="R9" s="6">
        <v>2.12339144830541E-2</v>
      </c>
      <c r="S9" s="6">
        <v>1.8392473472222601E-2</v>
      </c>
    </row>
    <row r="10" spans="1:19" x14ac:dyDescent="0.5">
      <c r="A10" s="4">
        <v>41</v>
      </c>
      <c r="B10" s="5" t="s">
        <v>13</v>
      </c>
      <c r="C10" s="4">
        <v>1</v>
      </c>
      <c r="D10" s="4">
        <v>0.25069999999999998</v>
      </c>
      <c r="E10" s="4">
        <v>2.9176000000000002</v>
      </c>
      <c r="F10" s="6">
        <v>7.2213158293609901E-4</v>
      </c>
      <c r="G10" s="6">
        <v>8.6121179412135707E-2</v>
      </c>
      <c r="H10" s="6">
        <v>7.1835725725955896E-2</v>
      </c>
      <c r="I10" s="6">
        <v>7.5309778402406102E-2</v>
      </c>
      <c r="J10" s="6">
        <v>1.9360329208251301E-2</v>
      </c>
      <c r="K10" s="6">
        <v>2.1758445675718802E-2</v>
      </c>
      <c r="N10" s="6">
        <v>7.2213158293609901E-4</v>
      </c>
      <c r="O10" s="6">
        <v>8.6121179412135707E-2</v>
      </c>
      <c r="P10" s="6">
        <v>7.1835725725955896E-2</v>
      </c>
      <c r="Q10" s="6">
        <v>7.5309778402406102E-2</v>
      </c>
      <c r="R10" s="6">
        <v>1.9360329208251301E-2</v>
      </c>
      <c r="S10" s="6">
        <v>2.1758445675718802E-2</v>
      </c>
    </row>
    <row r="11" spans="1:19" x14ac:dyDescent="0.5">
      <c r="A11" s="4">
        <v>42</v>
      </c>
      <c r="B11" s="5" t="s">
        <v>13</v>
      </c>
      <c r="C11" s="4">
        <v>1</v>
      </c>
      <c r="D11" s="4">
        <v>0.25069999999999998</v>
      </c>
      <c r="E11" s="4">
        <v>2.9176000000000002</v>
      </c>
      <c r="F11" s="6">
        <v>2.6478163882243202E-3</v>
      </c>
      <c r="G11" s="6">
        <v>7.8218954802479895E-2</v>
      </c>
      <c r="H11" s="6">
        <v>7.2147640488689602E-2</v>
      </c>
      <c r="I11" s="6">
        <v>7.0683539533210396E-2</v>
      </c>
      <c r="J11" s="6">
        <v>2.1702311544951398E-2</v>
      </c>
      <c r="K11" s="6">
        <v>1.6228642298578299E-2</v>
      </c>
      <c r="N11" s="6">
        <v>2.6478163882243202E-3</v>
      </c>
      <c r="O11" s="6">
        <v>7.8218954802479895E-2</v>
      </c>
      <c r="P11" s="6">
        <v>7.2147640488689602E-2</v>
      </c>
      <c r="Q11" s="6">
        <v>7.0683539533210396E-2</v>
      </c>
      <c r="R11" s="6">
        <v>2.1702311544951398E-2</v>
      </c>
      <c r="S11" s="6">
        <v>1.6228642298578299E-2</v>
      </c>
    </row>
    <row r="12" spans="1:19" x14ac:dyDescent="0.5">
      <c r="A12" s="4">
        <v>43</v>
      </c>
      <c r="B12" s="5" t="s">
        <v>13</v>
      </c>
      <c r="C12" s="4">
        <v>1</v>
      </c>
      <c r="D12" s="4">
        <v>0.25069999999999998</v>
      </c>
      <c r="E12" s="4">
        <v>2.9176000000000002</v>
      </c>
      <c r="F12" s="6">
        <v>9.6284186345202904E-4</v>
      </c>
      <c r="G12" s="6">
        <v>7.9219230859243803E-2</v>
      </c>
      <c r="H12" s="6">
        <v>6.8508936982891996E-2</v>
      </c>
      <c r="I12" s="6">
        <v>7.84093871843764E-2</v>
      </c>
      <c r="J12" s="6">
        <v>1.9516454771437701E-2</v>
      </c>
      <c r="K12" s="6">
        <v>1.9714817611708301E-2</v>
      </c>
      <c r="N12" s="6">
        <v>9.6284186345202904E-4</v>
      </c>
      <c r="O12" s="6">
        <v>7.9219230859243803E-2</v>
      </c>
      <c r="P12" s="6">
        <v>6.8508936982891996E-2</v>
      </c>
      <c r="Q12" s="6">
        <v>7.84093871843764E-2</v>
      </c>
      <c r="R12" s="6">
        <v>1.9516454771437701E-2</v>
      </c>
      <c r="S12" s="6">
        <v>1.9714817611708301E-2</v>
      </c>
    </row>
    <row r="13" spans="1:19" x14ac:dyDescent="0.5">
      <c r="A13" s="7"/>
      <c r="B13" s="8"/>
      <c r="C13" s="9"/>
      <c r="D13" s="9"/>
      <c r="E13" s="9"/>
      <c r="F13" s="10"/>
      <c r="G13" s="10"/>
      <c r="H13" s="10"/>
      <c r="I13" s="10"/>
      <c r="J13" s="10"/>
      <c r="K13" s="10"/>
      <c r="N13" s="10"/>
      <c r="O13" s="10"/>
      <c r="P13" s="10"/>
      <c r="Q13" s="10"/>
      <c r="R13" s="10"/>
      <c r="S13" s="10"/>
    </row>
    <row r="14" spans="1:19" x14ac:dyDescent="0.5">
      <c r="A14" s="11">
        <v>91</v>
      </c>
      <c r="B14" s="12" t="s">
        <v>14</v>
      </c>
      <c r="C14" s="13">
        <v>1</v>
      </c>
      <c r="D14" s="13">
        <v>0.25480000000000003</v>
      </c>
      <c r="E14" s="13">
        <v>3.105</v>
      </c>
      <c r="F14" s="14">
        <v>3.6588242615437E-2</v>
      </c>
      <c r="G14" s="14">
        <v>0.114129593718545</v>
      </c>
      <c r="H14" s="14">
        <v>9.9594045468848202E-2</v>
      </c>
      <c r="I14" s="14">
        <v>0.10380836847977901</v>
      </c>
      <c r="J14" s="14">
        <v>4.9650321010184698E-2</v>
      </c>
      <c r="K14" s="14">
        <v>4.8205670825111797E-2</v>
      </c>
      <c r="N14" s="14">
        <f>F14*100/60</f>
        <v>6.0980404359061671E-2</v>
      </c>
      <c r="O14" s="14">
        <f>G14*100/80</f>
        <v>0.14266199214818126</v>
      </c>
      <c r="P14" s="14">
        <f t="shared" ref="P14:Q29" si="0">H14*100/80</f>
        <v>0.12449255683606024</v>
      </c>
      <c r="Q14" s="14">
        <f t="shared" si="0"/>
        <v>0.12976046059972374</v>
      </c>
      <c r="R14" s="14">
        <f>J14</f>
        <v>4.9650321010184698E-2</v>
      </c>
      <c r="S14" s="14">
        <f>K14</f>
        <v>4.8205670825111797E-2</v>
      </c>
    </row>
    <row r="15" spans="1:19" x14ac:dyDescent="0.5">
      <c r="A15" s="11">
        <v>92</v>
      </c>
      <c r="B15" s="15" t="s">
        <v>14</v>
      </c>
      <c r="C15" s="11">
        <v>1</v>
      </c>
      <c r="D15" s="13">
        <v>0.25480000000000003</v>
      </c>
      <c r="E15" s="13">
        <v>3.105</v>
      </c>
      <c r="F15" s="16">
        <v>3.8032528495029402E-2</v>
      </c>
      <c r="G15" s="16">
        <v>0.116530311443915</v>
      </c>
      <c r="H15" s="16">
        <v>0.10645575854475101</v>
      </c>
      <c r="I15" s="16">
        <v>0.10570523363546699</v>
      </c>
      <c r="J15" s="16">
        <v>4.9025778624652003E-2</v>
      </c>
      <c r="K15" s="16">
        <v>3.9309728827026803E-2</v>
      </c>
      <c r="N15" s="14">
        <f t="shared" ref="N15:N18" si="1">F15*100/60</f>
        <v>6.3387547491715671E-2</v>
      </c>
      <c r="O15" s="14">
        <f t="shared" ref="O15:O18" si="2">G15*100/80</f>
        <v>0.14566288930489374</v>
      </c>
      <c r="P15" s="14">
        <f t="shared" si="0"/>
        <v>0.13306969818093878</v>
      </c>
      <c r="Q15" s="14">
        <f t="shared" si="0"/>
        <v>0.13213154204433375</v>
      </c>
      <c r="R15" s="14">
        <f t="shared" ref="R15:S18" si="3">J15</f>
        <v>4.9025778624652003E-2</v>
      </c>
      <c r="S15" s="14">
        <f t="shared" si="3"/>
        <v>3.9309728827026803E-2</v>
      </c>
    </row>
    <row r="16" spans="1:19" x14ac:dyDescent="0.5">
      <c r="A16" s="11">
        <v>93</v>
      </c>
      <c r="B16" s="12" t="s">
        <v>14</v>
      </c>
      <c r="C16" s="13">
        <v>1</v>
      </c>
      <c r="D16" s="13">
        <v>0.25480000000000003</v>
      </c>
      <c r="E16" s="13">
        <v>3.105</v>
      </c>
      <c r="F16" s="14">
        <v>3.4181105638681201E-2</v>
      </c>
      <c r="G16" s="14">
        <v>0.122332151937949</v>
      </c>
      <c r="H16" s="14">
        <v>9.7826639166597201E-2</v>
      </c>
      <c r="I16" s="14">
        <v>0.106538012474508</v>
      </c>
      <c r="J16" s="14">
        <v>3.5598185273928801E-2</v>
      </c>
      <c r="K16" s="14">
        <v>3.7987367049528098E-2</v>
      </c>
      <c r="N16" s="14">
        <f t="shared" si="1"/>
        <v>5.6968509397802E-2</v>
      </c>
      <c r="O16" s="14">
        <f t="shared" si="2"/>
        <v>0.15291518992243625</v>
      </c>
      <c r="P16" s="14">
        <f t="shared" si="0"/>
        <v>0.12228329895824649</v>
      </c>
      <c r="Q16" s="14">
        <f t="shared" si="0"/>
        <v>0.133172515593135</v>
      </c>
      <c r="R16" s="14">
        <f t="shared" si="3"/>
        <v>3.5598185273928801E-2</v>
      </c>
      <c r="S16" s="14">
        <f t="shared" si="3"/>
        <v>3.7987367049528098E-2</v>
      </c>
    </row>
    <row r="17" spans="1:19" x14ac:dyDescent="0.5">
      <c r="A17" s="11">
        <v>94</v>
      </c>
      <c r="B17" s="15" t="s">
        <v>14</v>
      </c>
      <c r="C17" s="11">
        <v>1</v>
      </c>
      <c r="D17" s="13">
        <v>0.25480000000000003</v>
      </c>
      <c r="E17" s="13">
        <v>3.105</v>
      </c>
      <c r="F17" s="16">
        <v>3.80325317976467E-2</v>
      </c>
      <c r="G17" s="16">
        <v>0.122132094368397</v>
      </c>
      <c r="H17" s="16">
        <v>0.104272477729578</v>
      </c>
      <c r="I17" s="16">
        <v>0.101448835755808</v>
      </c>
      <c r="J17" s="16">
        <v>3.4973652244091699E-2</v>
      </c>
      <c r="K17" s="16">
        <v>3.3539415321324498E-2</v>
      </c>
      <c r="N17" s="14">
        <f t="shared" si="1"/>
        <v>6.3387552996077831E-2</v>
      </c>
      <c r="O17" s="14">
        <f t="shared" si="2"/>
        <v>0.15266511796049625</v>
      </c>
      <c r="P17" s="14">
        <f t="shared" si="0"/>
        <v>0.13034059716197249</v>
      </c>
      <c r="Q17" s="14">
        <f t="shared" si="0"/>
        <v>0.12681104469476001</v>
      </c>
      <c r="R17" s="14">
        <f t="shared" si="3"/>
        <v>3.4973652244091699E-2</v>
      </c>
      <c r="S17" s="14">
        <f t="shared" si="3"/>
        <v>3.3539415321324498E-2</v>
      </c>
    </row>
    <row r="18" spans="1:19" x14ac:dyDescent="0.5">
      <c r="A18" s="11">
        <v>95</v>
      </c>
      <c r="B18" s="12" t="s">
        <v>14</v>
      </c>
      <c r="C18" s="13">
        <v>1</v>
      </c>
      <c r="D18" s="13">
        <v>0.25480000000000003</v>
      </c>
      <c r="E18" s="13">
        <v>3.105</v>
      </c>
      <c r="F18" s="14">
        <v>3.7791811474515699E-2</v>
      </c>
      <c r="G18" s="14">
        <v>0.121831992594206</v>
      </c>
      <c r="H18" s="14">
        <v>0.10468834886556699</v>
      </c>
      <c r="I18" s="14">
        <v>0.10760211902795799</v>
      </c>
      <c r="J18" s="14">
        <v>3.2319372615205601E-2</v>
      </c>
      <c r="K18" s="14">
        <v>3.7025639845763902E-2</v>
      </c>
      <c r="N18" s="14">
        <f t="shared" si="1"/>
        <v>6.2986352457526165E-2</v>
      </c>
      <c r="O18" s="14">
        <f t="shared" si="2"/>
        <v>0.15228999074275751</v>
      </c>
      <c r="P18" s="14">
        <f t="shared" si="0"/>
        <v>0.13086043608195874</v>
      </c>
      <c r="Q18" s="14">
        <f t="shared" si="0"/>
        <v>0.1345026487849475</v>
      </c>
      <c r="R18" s="14">
        <f t="shared" si="3"/>
        <v>3.2319372615205601E-2</v>
      </c>
      <c r="S18" s="14">
        <f t="shared" si="3"/>
        <v>3.7025639845763902E-2</v>
      </c>
    </row>
    <row r="19" spans="1:19" x14ac:dyDescent="0.5">
      <c r="A19" s="17">
        <v>97</v>
      </c>
      <c r="B19" s="18" t="s">
        <v>15</v>
      </c>
      <c r="C19" s="19">
        <v>1</v>
      </c>
      <c r="D19" s="19">
        <v>0.25440000000000002</v>
      </c>
      <c r="E19" s="19">
        <v>3.0876000000000001</v>
      </c>
      <c r="F19" s="20">
        <v>3.87546670875017E-2</v>
      </c>
      <c r="G19" s="20">
        <v>0.118931073649682</v>
      </c>
      <c r="H19" s="20">
        <v>9.1172905005773797E-2</v>
      </c>
      <c r="I19" s="20">
        <v>9.9737033652549406E-2</v>
      </c>
      <c r="J19" s="20">
        <v>2.3575907224515601E-2</v>
      </c>
      <c r="K19" s="20">
        <v>2.2479726739140799E-2</v>
      </c>
      <c r="N19" s="20">
        <f>F19*100/60</f>
        <v>6.4591111812502836E-2</v>
      </c>
      <c r="O19" s="20">
        <f>G19*100/80</f>
        <v>0.14866384206210251</v>
      </c>
      <c r="P19" s="20">
        <f t="shared" si="0"/>
        <v>0.11396613125721725</v>
      </c>
      <c r="Q19" s="20">
        <f t="shared" si="0"/>
        <v>0.12467129206568676</v>
      </c>
      <c r="R19" s="20">
        <f>J19</f>
        <v>2.3575907224515601E-2</v>
      </c>
      <c r="S19" s="20">
        <f>K19</f>
        <v>2.2479726739140799E-2</v>
      </c>
    </row>
    <row r="20" spans="1:19" x14ac:dyDescent="0.5">
      <c r="A20" s="17">
        <v>98</v>
      </c>
      <c r="B20" s="21" t="s">
        <v>15</v>
      </c>
      <c r="C20" s="17">
        <v>1</v>
      </c>
      <c r="D20" s="19">
        <v>0.25440000000000002</v>
      </c>
      <c r="E20" s="19">
        <v>3.0876000000000001</v>
      </c>
      <c r="F20" s="22">
        <v>3.68289576139397E-2</v>
      </c>
      <c r="G20" s="22">
        <v>0.109328075637405</v>
      </c>
      <c r="H20" s="22">
        <v>9.4187892751163793E-2</v>
      </c>
      <c r="I20" s="22">
        <v>9.7146207727892106E-2</v>
      </c>
      <c r="J20" s="22">
        <v>2.1702313643390699E-2</v>
      </c>
      <c r="K20" s="22">
        <v>2.1878658344786701E-2</v>
      </c>
      <c r="N20" s="22">
        <f t="shared" ref="N20:N23" si="4">F20*100/60</f>
        <v>6.1381596023232829E-2</v>
      </c>
      <c r="O20" s="22">
        <f t="shared" ref="O20:O23" si="5">G20*100/80</f>
        <v>0.13666009454675626</v>
      </c>
      <c r="P20" s="22">
        <f t="shared" si="0"/>
        <v>0.11773486593895474</v>
      </c>
      <c r="Q20" s="22">
        <f t="shared" si="0"/>
        <v>0.12143275965986514</v>
      </c>
      <c r="R20" s="22">
        <f t="shared" ref="R20:S23" si="6">J20</f>
        <v>2.1702313643390699E-2</v>
      </c>
      <c r="S20" s="22">
        <f t="shared" si="6"/>
        <v>2.1878658344786701E-2</v>
      </c>
    </row>
    <row r="21" spans="1:19" x14ac:dyDescent="0.5">
      <c r="A21" s="17">
        <v>99</v>
      </c>
      <c r="B21" s="18" t="s">
        <v>15</v>
      </c>
      <c r="C21" s="19">
        <v>1</v>
      </c>
      <c r="D21" s="19">
        <v>0.25440000000000002</v>
      </c>
      <c r="E21" s="19">
        <v>3.0876000000000001</v>
      </c>
      <c r="F21" s="20">
        <v>3.7069670253428499E-2</v>
      </c>
      <c r="G21" s="20">
        <v>0.11082853649829701</v>
      </c>
      <c r="H21" s="20">
        <v>8.5350930845208298E-2</v>
      </c>
      <c r="I21" s="20">
        <v>9.8164027569033502E-2</v>
      </c>
      <c r="J21" s="20">
        <v>2.7010836484208899E-2</v>
      </c>
      <c r="K21" s="20">
        <v>2.17584489070872E-2</v>
      </c>
      <c r="N21" s="20">
        <f t="shared" si="4"/>
        <v>6.1782783755714173E-2</v>
      </c>
      <c r="O21" s="20">
        <f t="shared" si="5"/>
        <v>0.13853567062287125</v>
      </c>
      <c r="P21" s="20">
        <f t="shared" si="0"/>
        <v>0.10668866355651037</v>
      </c>
      <c r="Q21" s="20">
        <f t="shared" si="0"/>
        <v>0.12270503446129188</v>
      </c>
      <c r="R21" s="20">
        <f t="shared" si="6"/>
        <v>2.7010836484208899E-2</v>
      </c>
      <c r="S21" s="20">
        <f t="shared" si="6"/>
        <v>2.17584489070872E-2</v>
      </c>
    </row>
    <row r="22" spans="1:19" x14ac:dyDescent="0.5">
      <c r="A22" s="17">
        <v>100</v>
      </c>
      <c r="B22" s="21" t="s">
        <v>15</v>
      </c>
      <c r="C22" s="17">
        <v>1</v>
      </c>
      <c r="D22" s="19">
        <v>0.25440000000000002</v>
      </c>
      <c r="E22" s="19">
        <v>3.0876000000000001</v>
      </c>
      <c r="F22" s="22">
        <v>3.7310387004340403E-2</v>
      </c>
      <c r="G22" s="22">
        <v>0.11322929503469301</v>
      </c>
      <c r="H22" s="22">
        <v>9.5747364970137305E-2</v>
      </c>
      <c r="I22" s="22">
        <v>0.101356301742098</v>
      </c>
      <c r="J22" s="22">
        <v>2.4356574823354099E-2</v>
      </c>
      <c r="K22" s="22">
        <v>2.06765267397289E-2</v>
      </c>
      <c r="N22" s="22">
        <f t="shared" si="4"/>
        <v>6.2183978340567339E-2</v>
      </c>
      <c r="O22" s="22">
        <f t="shared" si="5"/>
        <v>0.14153661879336626</v>
      </c>
      <c r="P22" s="22">
        <f t="shared" si="0"/>
        <v>0.11968420621267165</v>
      </c>
      <c r="Q22" s="22">
        <f t="shared" si="0"/>
        <v>0.12669537717762253</v>
      </c>
      <c r="R22" s="22">
        <f t="shared" si="6"/>
        <v>2.4356574823354099E-2</v>
      </c>
      <c r="S22" s="22">
        <f t="shared" si="6"/>
        <v>2.06765267397289E-2</v>
      </c>
    </row>
    <row r="23" spans="1:19" x14ac:dyDescent="0.5">
      <c r="A23" s="17">
        <v>101</v>
      </c>
      <c r="B23" s="18" t="s">
        <v>15</v>
      </c>
      <c r="C23" s="19">
        <v>1</v>
      </c>
      <c r="D23" s="19">
        <v>0.25440000000000002</v>
      </c>
      <c r="E23" s="19">
        <v>3.0876000000000001</v>
      </c>
      <c r="F23" s="20">
        <v>3.6588245446250299E-2</v>
      </c>
      <c r="G23" s="20">
        <v>0.114129557977416</v>
      </c>
      <c r="H23" s="20">
        <v>9.4395817984540803E-2</v>
      </c>
      <c r="I23" s="20">
        <v>0.101124983044812</v>
      </c>
      <c r="J23" s="20">
        <v>2.21707152519134E-2</v>
      </c>
      <c r="K23" s="20">
        <v>2.1518017644775001E-2</v>
      </c>
      <c r="N23" s="20">
        <f t="shared" si="4"/>
        <v>6.0980409077083832E-2</v>
      </c>
      <c r="O23" s="20">
        <f t="shared" si="5"/>
        <v>0.14266194747177002</v>
      </c>
      <c r="P23" s="20">
        <f t="shared" si="0"/>
        <v>0.117994772480676</v>
      </c>
      <c r="Q23" s="20">
        <f t="shared" si="0"/>
        <v>0.12640622880601499</v>
      </c>
      <c r="R23" s="20">
        <f t="shared" si="6"/>
        <v>2.21707152519134E-2</v>
      </c>
      <c r="S23" s="20">
        <f t="shared" si="6"/>
        <v>2.1518017644775001E-2</v>
      </c>
    </row>
    <row r="24" spans="1:19" x14ac:dyDescent="0.5">
      <c r="A24" s="17">
        <v>102</v>
      </c>
      <c r="B24" s="21" t="s">
        <v>15</v>
      </c>
      <c r="C24" s="17">
        <v>1</v>
      </c>
      <c r="D24" s="19">
        <v>0.25440000000000002</v>
      </c>
      <c r="E24" s="19">
        <v>3.0876000000000001</v>
      </c>
      <c r="F24" s="22">
        <v>4.4050390516763703E-2</v>
      </c>
      <c r="G24" s="22">
        <v>0.109628165086999</v>
      </c>
      <c r="H24" s="22">
        <v>9.3148227283946103E-2</v>
      </c>
      <c r="I24" s="22">
        <v>0.100523540742955</v>
      </c>
      <c r="J24" s="22">
        <v>2.2795245964728601E-2</v>
      </c>
      <c r="K24" s="22">
        <v>2.1397811236488901E-2</v>
      </c>
      <c r="N24" s="20">
        <f>F24*100/60</f>
        <v>7.3417317527939507E-2</v>
      </c>
      <c r="O24" s="20">
        <f>G24*100/80</f>
        <v>0.13703520635874875</v>
      </c>
      <c r="P24" s="20">
        <f t="shared" si="0"/>
        <v>0.11643528410493262</v>
      </c>
      <c r="Q24" s="20">
        <f t="shared" si="0"/>
        <v>0.12565442592869375</v>
      </c>
      <c r="R24" s="20">
        <f>J24</f>
        <v>2.2795245964728601E-2</v>
      </c>
      <c r="S24" s="20">
        <f>K24</f>
        <v>2.1397811236488901E-2</v>
      </c>
    </row>
    <row r="25" spans="1:19" x14ac:dyDescent="0.5">
      <c r="A25" s="23">
        <v>104</v>
      </c>
      <c r="B25" s="24" t="s">
        <v>16</v>
      </c>
      <c r="C25" s="23">
        <v>1</v>
      </c>
      <c r="D25" s="23">
        <v>0.25629999999999997</v>
      </c>
      <c r="E25" s="23">
        <v>2.9134000000000002</v>
      </c>
      <c r="F25" s="25">
        <v>5.5363456855272303E-3</v>
      </c>
      <c r="G25" s="25">
        <v>9.4623647230042393E-2</v>
      </c>
      <c r="H25" s="25">
        <v>8.0152758439195101E-2</v>
      </c>
      <c r="I25" s="25">
        <v>8.8772378015645595E-2</v>
      </c>
      <c r="J25" s="25">
        <v>1.59254098287279E-2</v>
      </c>
      <c r="K25" s="25">
        <v>1.7550984418472401E-2</v>
      </c>
      <c r="N25" s="25">
        <f>F25*100/60</f>
        <v>9.2272428092120516E-3</v>
      </c>
      <c r="O25" s="25">
        <f>G25*100/80</f>
        <v>0.11827955903755298</v>
      </c>
      <c r="P25" s="25">
        <f t="shared" si="0"/>
        <v>0.10019094804899387</v>
      </c>
      <c r="Q25" s="25">
        <f t="shared" si="0"/>
        <v>0.11096547251955699</v>
      </c>
      <c r="R25" s="25">
        <f>J25</f>
        <v>1.59254098287279E-2</v>
      </c>
      <c r="S25" s="25">
        <f>K25</f>
        <v>1.7550984418472401E-2</v>
      </c>
    </row>
    <row r="26" spans="1:19" x14ac:dyDescent="0.5">
      <c r="A26" s="23">
        <v>105</v>
      </c>
      <c r="B26" s="26" t="s">
        <v>16</v>
      </c>
      <c r="C26" s="27">
        <v>1</v>
      </c>
      <c r="D26" s="23">
        <v>0.25629999999999997</v>
      </c>
      <c r="E26" s="23">
        <v>2.9134000000000002</v>
      </c>
      <c r="F26" s="28">
        <v>8.4248789593805197E-3</v>
      </c>
      <c r="G26" s="28">
        <v>9.1522742701387702E-2</v>
      </c>
      <c r="H26" s="28">
        <v>9.1172937086395595E-2</v>
      </c>
      <c r="I26" s="28">
        <v>8.9697650810261501E-2</v>
      </c>
      <c r="J26" s="28">
        <v>1.4988622830843601E-2</v>
      </c>
      <c r="K26" s="28">
        <v>1.2742469913851501E-2</v>
      </c>
      <c r="N26" s="28">
        <f t="shared" ref="N26:N29" si="7">F26*100/60</f>
        <v>1.4041464932300867E-2</v>
      </c>
      <c r="O26" s="28">
        <f t="shared" ref="O26:O29" si="8">G26*100/80</f>
        <v>0.11440342837673463</v>
      </c>
      <c r="P26" s="28">
        <f t="shared" si="0"/>
        <v>0.1139661713579945</v>
      </c>
      <c r="Q26" s="28">
        <f t="shared" si="0"/>
        <v>0.11212206351282687</v>
      </c>
      <c r="R26" s="28">
        <f t="shared" ref="R26:S29" si="9">J26</f>
        <v>1.4988622830843601E-2</v>
      </c>
      <c r="S26" s="28">
        <f t="shared" si="9"/>
        <v>1.2742469913851501E-2</v>
      </c>
    </row>
    <row r="27" spans="1:19" x14ac:dyDescent="0.5">
      <c r="A27" s="23">
        <v>106</v>
      </c>
      <c r="B27" s="24" t="s">
        <v>16</v>
      </c>
      <c r="C27" s="23">
        <v>1</v>
      </c>
      <c r="D27" s="23">
        <v>0.25629999999999997</v>
      </c>
      <c r="E27" s="23">
        <v>2.9134000000000002</v>
      </c>
      <c r="F27" s="25">
        <v>5.7770563030377703E-3</v>
      </c>
      <c r="G27" s="25">
        <v>9.9425091000367199E-2</v>
      </c>
      <c r="H27" s="25">
        <v>8.2751835545038593E-2</v>
      </c>
      <c r="I27" s="25">
        <v>9.7608856627032198E-2</v>
      </c>
      <c r="J27" s="25">
        <v>1.51447487875185E-2</v>
      </c>
      <c r="K27" s="25">
        <v>1.6709494018319199E-2</v>
      </c>
      <c r="N27" s="25">
        <f t="shared" si="7"/>
        <v>9.6284271717296168E-3</v>
      </c>
      <c r="O27" s="25">
        <f t="shared" si="8"/>
        <v>0.12428136375045899</v>
      </c>
      <c r="P27" s="25">
        <f t="shared" si="0"/>
        <v>0.10343979443129825</v>
      </c>
      <c r="Q27" s="25">
        <f t="shared" si="0"/>
        <v>0.12201107078379025</v>
      </c>
      <c r="R27" s="25">
        <f t="shared" si="9"/>
        <v>1.51447487875185E-2</v>
      </c>
      <c r="S27" s="25">
        <f t="shared" si="9"/>
        <v>1.6709494018319199E-2</v>
      </c>
    </row>
    <row r="28" spans="1:19" x14ac:dyDescent="0.5">
      <c r="A28" s="23">
        <v>107</v>
      </c>
      <c r="B28" s="26" t="s">
        <v>16</v>
      </c>
      <c r="C28" s="27">
        <v>1</v>
      </c>
      <c r="D28" s="23">
        <v>0.25629999999999997</v>
      </c>
      <c r="E28" s="23">
        <v>2.9134000000000002</v>
      </c>
      <c r="F28" s="28">
        <v>8.4248797681722703E-3</v>
      </c>
      <c r="G28" s="28">
        <v>9.4123505952679806E-2</v>
      </c>
      <c r="H28" s="28">
        <v>8.7950023146951606E-2</v>
      </c>
      <c r="I28" s="28">
        <v>9.5203091707906404E-2</v>
      </c>
      <c r="J28" s="28">
        <v>1.9360322344609101E-2</v>
      </c>
      <c r="K28" s="28">
        <v>1.2982895622251101E-2</v>
      </c>
      <c r="N28" s="28">
        <f t="shared" si="7"/>
        <v>1.4041466280287117E-2</v>
      </c>
      <c r="O28" s="28">
        <f t="shared" si="8"/>
        <v>0.11765438244084976</v>
      </c>
      <c r="P28" s="28">
        <f t="shared" si="0"/>
        <v>0.10993752893368951</v>
      </c>
      <c r="Q28" s="28">
        <f t="shared" si="0"/>
        <v>0.11900386463488299</v>
      </c>
      <c r="R28" s="28">
        <f t="shared" si="9"/>
        <v>1.9360322344609101E-2</v>
      </c>
      <c r="S28" s="28">
        <f t="shared" si="9"/>
        <v>1.2982895622251101E-2</v>
      </c>
    </row>
    <row r="29" spans="1:19" x14ac:dyDescent="0.5">
      <c r="A29" s="29">
        <v>109</v>
      </c>
      <c r="B29" s="30" t="s">
        <v>17</v>
      </c>
      <c r="C29" s="31">
        <v>1</v>
      </c>
      <c r="D29" s="31">
        <v>0.253</v>
      </c>
      <c r="E29" s="31">
        <v>3.2124999999999999</v>
      </c>
      <c r="F29" s="32">
        <v>6.0177673923422796E-3</v>
      </c>
      <c r="G29" s="32">
        <v>0.150341479945551</v>
      </c>
      <c r="H29" s="32">
        <v>0.146171377084169</v>
      </c>
      <c r="I29" s="32">
        <v>0.146374226435668</v>
      </c>
      <c r="J29" s="32">
        <v>1.2022110655655401E-2</v>
      </c>
      <c r="K29" s="32">
        <v>1.3223321128692799E-2</v>
      </c>
      <c r="N29" s="32">
        <f t="shared" si="7"/>
        <v>1.0029612320570465E-2</v>
      </c>
      <c r="O29" s="32">
        <f t="shared" si="8"/>
        <v>0.18792684993193876</v>
      </c>
      <c r="P29" s="32">
        <f t="shared" si="0"/>
        <v>0.18271422135521126</v>
      </c>
      <c r="Q29" s="32">
        <f t="shared" si="0"/>
        <v>0.182967783044585</v>
      </c>
      <c r="R29" s="32">
        <f t="shared" si="9"/>
        <v>1.2022110655655401E-2</v>
      </c>
      <c r="S29" s="32">
        <f t="shared" si="9"/>
        <v>1.3223321128692799E-2</v>
      </c>
    </row>
    <row r="30" spans="1:19" x14ac:dyDescent="0.5">
      <c r="A30" s="29">
        <v>110</v>
      </c>
      <c r="B30" s="33" t="s">
        <v>17</v>
      </c>
      <c r="C30" s="29">
        <v>1</v>
      </c>
      <c r="D30" s="31">
        <v>0.253</v>
      </c>
      <c r="E30" s="31">
        <v>3.2124999999999999</v>
      </c>
      <c r="F30" s="34">
        <v>5.0549234395193196E-3</v>
      </c>
      <c r="G30" s="34">
        <v>0.15264227380050599</v>
      </c>
      <c r="H30" s="34">
        <v>0.14398800581555099</v>
      </c>
      <c r="I30" s="34">
        <v>0.15141760513698699</v>
      </c>
      <c r="J30" s="34">
        <v>1.40518265211811E-2</v>
      </c>
      <c r="K30" s="34">
        <v>1.2381834128179101E-2</v>
      </c>
      <c r="N30" s="34">
        <f>F30*100/60</f>
        <v>8.4248723991988666E-3</v>
      </c>
      <c r="O30" s="34">
        <f>G30*100/80</f>
        <v>0.19080284225063249</v>
      </c>
      <c r="P30" s="34">
        <f t="shared" ref="P30:Q49" si="10">H30*100/80</f>
        <v>0.17998500726943872</v>
      </c>
      <c r="Q30" s="34">
        <f t="shared" si="10"/>
        <v>0.18927200642123373</v>
      </c>
      <c r="R30" s="34">
        <f>J30</f>
        <v>1.40518265211811E-2</v>
      </c>
      <c r="S30" s="34">
        <f>K30</f>
        <v>1.2381834128179101E-2</v>
      </c>
    </row>
    <row r="31" spans="1:19" x14ac:dyDescent="0.5">
      <c r="A31" s="29">
        <v>111</v>
      </c>
      <c r="B31" s="30" t="s">
        <v>17</v>
      </c>
      <c r="C31" s="31">
        <v>1</v>
      </c>
      <c r="D31" s="31">
        <v>0.253</v>
      </c>
      <c r="E31" s="31">
        <v>3.2124999999999999</v>
      </c>
      <c r="F31" s="32">
        <v>5.0549245853047098E-3</v>
      </c>
      <c r="G31" s="32">
        <v>0.161445404419986</v>
      </c>
      <c r="H31" s="32">
        <v>0.13806176308383999</v>
      </c>
      <c r="I31" s="32">
        <v>0.14295031027709601</v>
      </c>
      <c r="J31" s="32">
        <v>1.42079561063917E-2</v>
      </c>
      <c r="K31" s="32">
        <v>1.23818321085965E-2</v>
      </c>
      <c r="N31" s="32">
        <f t="shared" ref="N31:N33" si="11">F31*100/60</f>
        <v>8.4248743088411824E-3</v>
      </c>
      <c r="O31" s="32">
        <f t="shared" ref="O31:O33" si="12">G31*100/80</f>
        <v>0.20180675552498251</v>
      </c>
      <c r="P31" s="32">
        <f t="shared" si="10"/>
        <v>0.17257720385479999</v>
      </c>
      <c r="Q31" s="32">
        <f t="shared" si="10"/>
        <v>0.17868788784637002</v>
      </c>
      <c r="R31" s="32">
        <f t="shared" ref="R31:S33" si="13">J31</f>
        <v>1.42079561063917E-2</v>
      </c>
      <c r="S31" s="32">
        <f t="shared" si="13"/>
        <v>1.23818321085965E-2</v>
      </c>
    </row>
    <row r="32" spans="1:19" x14ac:dyDescent="0.5">
      <c r="A32" s="29">
        <v>112</v>
      </c>
      <c r="B32" s="33" t="s">
        <v>17</v>
      </c>
      <c r="C32" s="29">
        <v>1</v>
      </c>
      <c r="D32" s="31">
        <v>0.253</v>
      </c>
      <c r="E32" s="31">
        <v>3.2124999999999999</v>
      </c>
      <c r="F32" s="34">
        <v>5.0549234395193196E-3</v>
      </c>
      <c r="G32" s="34">
        <v>0.163446104287952</v>
      </c>
      <c r="H32" s="34">
        <v>0.13878954744136399</v>
      </c>
      <c r="I32" s="34">
        <v>0.14151600388432301</v>
      </c>
      <c r="J32" s="34">
        <v>1.20221087758179E-2</v>
      </c>
      <c r="K32" s="34">
        <v>1.2502045349882999E-2</v>
      </c>
      <c r="N32" s="34">
        <f t="shared" si="11"/>
        <v>8.4248723991988666E-3</v>
      </c>
      <c r="O32" s="34">
        <f t="shared" si="12"/>
        <v>0.20430763035993998</v>
      </c>
      <c r="P32" s="34">
        <f t="shared" si="10"/>
        <v>0.17348693430170498</v>
      </c>
      <c r="Q32" s="34">
        <f t="shared" si="10"/>
        <v>0.17689500485540374</v>
      </c>
      <c r="R32" s="34">
        <f t="shared" si="13"/>
        <v>1.20221087758179E-2</v>
      </c>
      <c r="S32" s="34">
        <f t="shared" si="13"/>
        <v>1.2502045349882999E-2</v>
      </c>
    </row>
    <row r="33" spans="1:19" x14ac:dyDescent="0.5">
      <c r="A33" s="29">
        <v>113</v>
      </c>
      <c r="B33" s="30" t="s">
        <v>17</v>
      </c>
      <c r="C33" s="31">
        <v>1</v>
      </c>
      <c r="D33" s="31">
        <v>0.253</v>
      </c>
      <c r="E33" s="31">
        <v>3.2124999999999999</v>
      </c>
      <c r="F33" s="32">
        <v>4.8142126198114296E-3</v>
      </c>
      <c r="G33" s="32">
        <v>0.15144186143729901</v>
      </c>
      <c r="H33" s="32">
        <v>0.13743796566671601</v>
      </c>
      <c r="I33" s="32">
        <v>0.14466225566469201</v>
      </c>
      <c r="J33" s="32">
        <v>1.2802768461793301E-2</v>
      </c>
      <c r="K33" s="32">
        <v>1.00977989360182E-2</v>
      </c>
      <c r="N33" s="32">
        <f t="shared" si="11"/>
        <v>8.0236876996857172E-3</v>
      </c>
      <c r="O33" s="32">
        <f t="shared" si="12"/>
        <v>0.18930232679662379</v>
      </c>
      <c r="P33" s="32">
        <f t="shared" si="10"/>
        <v>0.17179745708339503</v>
      </c>
      <c r="Q33" s="32">
        <f t="shared" si="10"/>
        <v>0.18082781958086502</v>
      </c>
      <c r="R33" s="32">
        <f t="shared" si="13"/>
        <v>1.2802768461793301E-2</v>
      </c>
      <c r="S33" s="32">
        <f t="shared" si="13"/>
        <v>1.00977989360182E-2</v>
      </c>
    </row>
    <row r="34" spans="1:19" x14ac:dyDescent="0.5">
      <c r="A34" s="35">
        <v>115</v>
      </c>
      <c r="B34" s="36" t="s">
        <v>18</v>
      </c>
      <c r="C34" s="37">
        <v>1</v>
      </c>
      <c r="D34" s="37">
        <v>0.25609999999999999</v>
      </c>
      <c r="E34" s="37">
        <v>3.1501000000000001</v>
      </c>
      <c r="F34" s="38">
        <v>4.0920801606877501E-3</v>
      </c>
      <c r="G34" s="38">
        <v>6.85162871572009E-2</v>
      </c>
      <c r="H34" s="38">
        <v>5.9152380658511097E-2</v>
      </c>
      <c r="I34" s="38">
        <v>7.1053639429852405E-2</v>
      </c>
      <c r="J34" s="38">
        <v>8.8994747096467399E-3</v>
      </c>
      <c r="K34" s="38">
        <v>9.9775834395366206E-3</v>
      </c>
      <c r="N34" s="38">
        <f>F34*100/60</f>
        <v>6.8201336011462499E-3</v>
      </c>
      <c r="O34" s="38">
        <f>G34*100/80</f>
        <v>8.5645358946501132E-2</v>
      </c>
      <c r="P34" s="38">
        <f t="shared" si="10"/>
        <v>7.3940475823138868E-2</v>
      </c>
      <c r="Q34" s="38">
        <f t="shared" si="10"/>
        <v>8.8817049287315514E-2</v>
      </c>
      <c r="R34" s="38">
        <f>J34</f>
        <v>8.8994747096467399E-3</v>
      </c>
      <c r="S34" s="38">
        <f>K34</f>
        <v>9.9775834395366206E-3</v>
      </c>
    </row>
    <row r="35" spans="1:19" x14ac:dyDescent="0.5">
      <c r="A35" s="35">
        <v>116</v>
      </c>
      <c r="B35" s="39" t="s">
        <v>18</v>
      </c>
      <c r="C35" s="35">
        <v>1</v>
      </c>
      <c r="D35" s="37">
        <v>0.25609999999999999</v>
      </c>
      <c r="E35" s="37">
        <v>3.1501000000000001</v>
      </c>
      <c r="F35" s="40">
        <v>4.0920806998804397E-3</v>
      </c>
      <c r="G35" s="40">
        <v>6.8116178459826301E-2</v>
      </c>
      <c r="H35" s="40">
        <v>6.3102914332359997E-2</v>
      </c>
      <c r="I35" s="40">
        <v>6.4068095090785607E-2</v>
      </c>
      <c r="J35" s="40">
        <v>9.3678708534791991E-3</v>
      </c>
      <c r="K35" s="40">
        <v>9.73716049123006E-3</v>
      </c>
      <c r="N35" s="40">
        <f t="shared" ref="N35:N38" si="14">F35*100/60</f>
        <v>6.8201344998007332E-3</v>
      </c>
      <c r="O35" s="40">
        <f t="shared" ref="O35:O38" si="15">G35*100/80</f>
        <v>8.5145223074782866E-2</v>
      </c>
      <c r="P35" s="40">
        <f t="shared" si="10"/>
        <v>7.8878642915449992E-2</v>
      </c>
      <c r="Q35" s="40">
        <f t="shared" si="10"/>
        <v>8.0085118863482005E-2</v>
      </c>
      <c r="R35" s="40">
        <f t="shared" ref="R35:S38" si="16">J35</f>
        <v>9.3678708534791991E-3</v>
      </c>
      <c r="S35" s="40">
        <f t="shared" si="16"/>
        <v>9.73716049123006E-3</v>
      </c>
    </row>
    <row r="36" spans="1:19" x14ac:dyDescent="0.5">
      <c r="A36" s="35">
        <v>117</v>
      </c>
      <c r="B36" s="36" t="s">
        <v>18</v>
      </c>
      <c r="C36" s="37">
        <v>1</v>
      </c>
      <c r="D36" s="37">
        <v>0.25609999999999999</v>
      </c>
      <c r="E36" s="37">
        <v>3.1501000000000001</v>
      </c>
      <c r="F36" s="38">
        <v>4.0920806998804397E-3</v>
      </c>
      <c r="G36" s="38">
        <v>7.0516827199027493E-2</v>
      </c>
      <c r="H36" s="38">
        <v>6.5805929645711095E-2</v>
      </c>
      <c r="I36" s="38">
        <v>6.3975577996002106E-2</v>
      </c>
      <c r="J36" s="38">
        <v>9.8362652049155605E-3</v>
      </c>
      <c r="K36" s="38">
        <v>8.1743999671102293E-3</v>
      </c>
      <c r="N36" s="38">
        <f t="shared" si="14"/>
        <v>6.8201344998007332E-3</v>
      </c>
      <c r="O36" s="38">
        <f t="shared" si="15"/>
        <v>8.8146033998784373E-2</v>
      </c>
      <c r="P36" s="38">
        <f t="shared" si="10"/>
        <v>8.2257412057138865E-2</v>
      </c>
      <c r="Q36" s="38">
        <f t="shared" si="10"/>
        <v>7.9969472495002636E-2</v>
      </c>
      <c r="R36" s="38">
        <f t="shared" si="16"/>
        <v>9.8362652049155605E-3</v>
      </c>
      <c r="S36" s="38">
        <f t="shared" si="16"/>
        <v>8.1743999671102293E-3</v>
      </c>
    </row>
    <row r="37" spans="1:19" x14ac:dyDescent="0.5">
      <c r="A37" s="35">
        <v>118</v>
      </c>
      <c r="B37" s="39" t="s">
        <v>18</v>
      </c>
      <c r="C37" s="35">
        <v>1</v>
      </c>
      <c r="D37" s="37">
        <v>0.25609999999999999</v>
      </c>
      <c r="E37" s="37">
        <v>3.1501000000000001</v>
      </c>
      <c r="F37" s="40">
        <v>5.2956343266263098E-3</v>
      </c>
      <c r="G37" s="40">
        <v>7.0916936764669605E-2</v>
      </c>
      <c r="H37" s="40">
        <v>6.6637631161616098E-2</v>
      </c>
      <c r="I37" s="40">
        <v>6.8416708382714297E-2</v>
      </c>
      <c r="J37" s="40">
        <v>9.9923960579273007E-3</v>
      </c>
      <c r="K37" s="40">
        <v>9.4967365331345196E-3</v>
      </c>
      <c r="N37" s="40">
        <f t="shared" si="14"/>
        <v>8.8260572110438491E-3</v>
      </c>
      <c r="O37" s="40">
        <f t="shared" si="15"/>
        <v>8.8646170955837017E-2</v>
      </c>
      <c r="P37" s="40">
        <f t="shared" si="10"/>
        <v>8.3297038952020119E-2</v>
      </c>
      <c r="Q37" s="40">
        <f t="shared" si="10"/>
        <v>8.5520885478392872E-2</v>
      </c>
      <c r="R37" s="40">
        <f t="shared" si="16"/>
        <v>9.9923960579273007E-3</v>
      </c>
      <c r="S37" s="40">
        <f t="shared" si="16"/>
        <v>9.4967365331345196E-3</v>
      </c>
    </row>
    <row r="38" spans="1:19" x14ac:dyDescent="0.5">
      <c r="A38" s="35">
        <v>119</v>
      </c>
      <c r="B38" s="36" t="s">
        <v>18</v>
      </c>
      <c r="C38" s="37">
        <v>1</v>
      </c>
      <c r="D38" s="37">
        <v>0.25609999999999999</v>
      </c>
      <c r="E38" s="37">
        <v>3.1501000000000001</v>
      </c>
      <c r="F38" s="38">
        <v>3.1292374210487601E-3</v>
      </c>
      <c r="G38" s="38">
        <v>7.1517106280729104E-2</v>
      </c>
      <c r="H38" s="38">
        <v>5.8840502982326799E-2</v>
      </c>
      <c r="I38" s="38">
        <v>6.5409690626383396E-2</v>
      </c>
      <c r="J38" s="38">
        <v>9.9923975005891397E-3</v>
      </c>
      <c r="K38" s="38">
        <v>9.6169467450514905E-3</v>
      </c>
      <c r="N38" s="38">
        <f t="shared" si="14"/>
        <v>5.2153957017479335E-3</v>
      </c>
      <c r="O38" s="38">
        <f t="shared" si="15"/>
        <v>8.9396382850911379E-2</v>
      </c>
      <c r="P38" s="38">
        <f t="shared" si="10"/>
        <v>7.355062872790849E-2</v>
      </c>
      <c r="Q38" s="38">
        <f t="shared" si="10"/>
        <v>8.1762113282979249E-2</v>
      </c>
      <c r="R38" s="38">
        <f t="shared" si="16"/>
        <v>9.9923975005891397E-3</v>
      </c>
      <c r="S38" s="38">
        <f t="shared" si="16"/>
        <v>9.6169467450514905E-3</v>
      </c>
    </row>
    <row r="39" spans="1:19" x14ac:dyDescent="0.5">
      <c r="A39" s="35">
        <v>120</v>
      </c>
      <c r="B39" s="39" t="s">
        <v>18</v>
      </c>
      <c r="C39" s="35">
        <v>1</v>
      </c>
      <c r="D39" s="37">
        <v>0.25609999999999999</v>
      </c>
      <c r="E39" s="37">
        <v>3.1501000000000001</v>
      </c>
      <c r="F39" s="40">
        <v>6.0177671227456004E-3</v>
      </c>
      <c r="G39" s="40">
        <v>6.4115111428094299E-2</v>
      </c>
      <c r="H39" s="40">
        <v>6.7053464191446394E-2</v>
      </c>
      <c r="I39" s="40">
        <v>7.0498493775638701E-2</v>
      </c>
      <c r="J39" s="40">
        <v>9.2117380332013606E-3</v>
      </c>
      <c r="K39" s="40">
        <v>7.57333968478365E-3</v>
      </c>
      <c r="N39" s="40">
        <f>F39*100/60</f>
        <v>1.0029611871242667E-2</v>
      </c>
      <c r="O39" s="40">
        <f>G39*100/80</f>
        <v>8.014388928511787E-2</v>
      </c>
      <c r="P39" s="40">
        <f t="shared" si="10"/>
        <v>8.3816830239307999E-2</v>
      </c>
      <c r="Q39" s="40">
        <f t="shared" si="10"/>
        <v>8.812311721954838E-2</v>
      </c>
      <c r="R39" s="40">
        <f>J39</f>
        <v>9.2117380332013606E-3</v>
      </c>
      <c r="S39" s="40">
        <f>K39</f>
        <v>7.57333968478365E-3</v>
      </c>
    </row>
    <row r="40" spans="1:19" x14ac:dyDescent="0.5">
      <c r="A40" s="41">
        <v>122</v>
      </c>
      <c r="B40" s="42" t="s">
        <v>19</v>
      </c>
      <c r="C40" s="41">
        <v>1</v>
      </c>
      <c r="D40" s="41">
        <v>0.2545</v>
      </c>
      <c r="E40" s="41">
        <v>3.3292999999999999</v>
      </c>
      <c r="F40" s="43">
        <v>4.57350233929646E-3</v>
      </c>
      <c r="G40" s="43">
        <v>6.5615511873092294E-2</v>
      </c>
      <c r="H40" s="43">
        <v>5.85286122940065E-2</v>
      </c>
      <c r="I40" s="43">
        <v>5.7498999239899103E-2</v>
      </c>
      <c r="J40" s="43">
        <v>7.3381601465724996E-3</v>
      </c>
      <c r="K40" s="43">
        <v>6.1307952630119201E-3</v>
      </c>
      <c r="N40" s="43">
        <f t="shared" ref="N40:N43" si="17">F40*100/60</f>
        <v>7.6225038988274336E-3</v>
      </c>
      <c r="O40" s="43">
        <f t="shared" ref="O40:O43" si="18">G40*100/80</f>
        <v>8.2019389841365364E-2</v>
      </c>
      <c r="P40" s="43">
        <f t="shared" si="10"/>
        <v>7.3160765367508124E-2</v>
      </c>
      <c r="Q40" s="43">
        <f t="shared" si="10"/>
        <v>7.1873749049873883E-2</v>
      </c>
      <c r="R40" s="43">
        <f t="shared" ref="R40:S43" si="19">J40</f>
        <v>7.3381601465724996E-3</v>
      </c>
      <c r="S40" s="43">
        <f t="shared" si="19"/>
        <v>6.1307952630119201E-3</v>
      </c>
    </row>
    <row r="41" spans="1:19" x14ac:dyDescent="0.5">
      <c r="A41" s="41">
        <v>123</v>
      </c>
      <c r="B41" s="44" t="s">
        <v>19</v>
      </c>
      <c r="C41" s="45">
        <v>1</v>
      </c>
      <c r="D41" s="41">
        <v>0.2545</v>
      </c>
      <c r="E41" s="41">
        <v>3.3292999999999999</v>
      </c>
      <c r="F41" s="46">
        <v>6.9806119517578404E-3</v>
      </c>
      <c r="G41" s="46">
        <v>6.2814763875361307E-2</v>
      </c>
      <c r="H41" s="46">
        <v>5.5513742447031902E-2</v>
      </c>
      <c r="I41" s="46">
        <v>6.3281653059569995E-2</v>
      </c>
      <c r="J41" s="46">
        <v>7.9626868373988795E-3</v>
      </c>
      <c r="K41" s="46">
        <v>6.0105833344525897E-3</v>
      </c>
      <c r="N41" s="46">
        <f t="shared" si="17"/>
        <v>1.1634353252929735E-2</v>
      </c>
      <c r="O41" s="46">
        <f t="shared" si="18"/>
        <v>7.8518454844201641E-2</v>
      </c>
      <c r="P41" s="46">
        <f t="shared" si="10"/>
        <v>6.9392178058789875E-2</v>
      </c>
      <c r="Q41" s="46">
        <f t="shared" si="10"/>
        <v>7.9102066324462497E-2</v>
      </c>
      <c r="R41" s="46">
        <f t="shared" si="19"/>
        <v>7.9626868373988795E-3</v>
      </c>
      <c r="S41" s="46">
        <f t="shared" si="19"/>
        <v>6.0105833344525897E-3</v>
      </c>
    </row>
    <row r="42" spans="1:19" x14ac:dyDescent="0.5">
      <c r="A42" s="47">
        <v>125</v>
      </c>
      <c r="B42" s="48" t="s">
        <v>20</v>
      </c>
      <c r="C42" s="49">
        <v>1</v>
      </c>
      <c r="D42" s="49">
        <v>0.25230000000000002</v>
      </c>
      <c r="E42" s="49">
        <v>3.2454000000000001</v>
      </c>
      <c r="F42" s="50">
        <v>4.0920809020779303E-3</v>
      </c>
      <c r="G42" s="50">
        <v>9.4823704463637706E-2</v>
      </c>
      <c r="H42" s="50">
        <v>7.5058569129358099E-2</v>
      </c>
      <c r="I42" s="50">
        <v>8.9558859791317405E-2</v>
      </c>
      <c r="J42" s="50">
        <v>5.4645842709230502E-3</v>
      </c>
      <c r="K42" s="50">
        <v>5.8903711702770799E-3</v>
      </c>
      <c r="N42" s="50">
        <f t="shared" si="17"/>
        <v>6.8201348367965507E-3</v>
      </c>
      <c r="O42" s="50">
        <f t="shared" si="18"/>
        <v>0.11852963057954713</v>
      </c>
      <c r="P42" s="50">
        <f t="shared" si="10"/>
        <v>9.3823211411697624E-2</v>
      </c>
      <c r="Q42" s="50">
        <f t="shared" si="10"/>
        <v>0.11194857473914677</v>
      </c>
      <c r="R42" s="50">
        <f t="shared" si="19"/>
        <v>5.4645842709230502E-3</v>
      </c>
      <c r="S42" s="50">
        <f t="shared" si="19"/>
        <v>5.8903711702770799E-3</v>
      </c>
    </row>
    <row r="43" spans="1:19" x14ac:dyDescent="0.5">
      <c r="A43" s="47">
        <v>126</v>
      </c>
      <c r="B43" s="51" t="s">
        <v>20</v>
      </c>
      <c r="C43" s="47">
        <v>1</v>
      </c>
      <c r="D43" s="49">
        <v>0.25230000000000002</v>
      </c>
      <c r="E43" s="49">
        <v>3.2454000000000001</v>
      </c>
      <c r="F43" s="52">
        <v>2.6478162534261701E-3</v>
      </c>
      <c r="G43" s="52">
        <v>9.4523622856701198E-2</v>
      </c>
      <c r="H43" s="52">
        <v>8.4311288958177105E-2</v>
      </c>
      <c r="I43" s="52">
        <v>8.5210084203930295E-2</v>
      </c>
      <c r="J43" s="52">
        <v>7.0258969978862999E-3</v>
      </c>
      <c r="K43" s="52">
        <v>9.0158851163414204E-3</v>
      </c>
      <c r="N43" s="52">
        <f t="shared" si="17"/>
        <v>4.413027089043617E-3</v>
      </c>
      <c r="O43" s="52">
        <f t="shared" si="18"/>
        <v>0.11815452857087649</v>
      </c>
      <c r="P43" s="52">
        <f t="shared" si="10"/>
        <v>0.10538911119772139</v>
      </c>
      <c r="Q43" s="52">
        <f t="shared" si="10"/>
        <v>0.10651260525491286</v>
      </c>
      <c r="R43" s="52">
        <f t="shared" si="19"/>
        <v>7.0258969978862999E-3</v>
      </c>
      <c r="S43" s="52">
        <f t="shared" si="19"/>
        <v>9.0158851163414204E-3</v>
      </c>
    </row>
    <row r="44" spans="1:19" x14ac:dyDescent="0.5">
      <c r="A44" s="53">
        <v>128</v>
      </c>
      <c r="B44" s="54" t="s">
        <v>21</v>
      </c>
      <c r="C44" s="53">
        <v>1</v>
      </c>
      <c r="D44" s="53">
        <v>0.25490000000000002</v>
      </c>
      <c r="E44" s="53">
        <v>3.1823999999999999</v>
      </c>
      <c r="F44" s="55">
        <v>5.0549241135107196E-3</v>
      </c>
      <c r="G44" s="55">
        <v>0.17925188539175699</v>
      </c>
      <c r="H44" s="55">
        <v>0.16072715375916299</v>
      </c>
      <c r="I44" s="55">
        <v>0.176357595289378</v>
      </c>
      <c r="J44" s="55">
        <v>7.4942912618877703E-3</v>
      </c>
      <c r="K44" s="55">
        <v>6.6116455353731497E-3</v>
      </c>
      <c r="N44" s="55">
        <f>F44*100/60</f>
        <v>8.4248735225178652E-3</v>
      </c>
      <c r="O44" s="55">
        <f>G44*100/80</f>
        <v>0.22406485673969626</v>
      </c>
      <c r="P44" s="55">
        <f t="shared" si="10"/>
        <v>0.20090894219895375</v>
      </c>
      <c r="Q44" s="55">
        <f t="shared" si="10"/>
        <v>0.2204469941117225</v>
      </c>
      <c r="R44" s="55">
        <f>J44</f>
        <v>7.4942912618877703E-3</v>
      </c>
      <c r="S44" s="55">
        <f>K44</f>
        <v>6.6116455353731497E-3</v>
      </c>
    </row>
    <row r="45" spans="1:19" x14ac:dyDescent="0.5">
      <c r="A45" s="53">
        <v>129</v>
      </c>
      <c r="B45" s="56" t="s">
        <v>21</v>
      </c>
      <c r="C45" s="57">
        <v>1</v>
      </c>
      <c r="D45" s="53">
        <v>0.25490000000000002</v>
      </c>
      <c r="E45" s="53">
        <v>3.1823999999999999</v>
      </c>
      <c r="F45" s="58">
        <v>4.3327911825928904E-3</v>
      </c>
      <c r="G45" s="58">
        <v>0.18585434981121099</v>
      </c>
      <c r="H45" s="58">
        <v>0.16914886751392699</v>
      </c>
      <c r="I45" s="58">
        <v>0.17066621036931701</v>
      </c>
      <c r="J45" s="58">
        <v>8.7433452555785909E-3</v>
      </c>
      <c r="K45" s="58">
        <v>6.2510085042909603E-3</v>
      </c>
      <c r="N45" s="58">
        <f t="shared" ref="N45:N47" si="20">F45*100/60</f>
        <v>7.2213186376548178E-3</v>
      </c>
      <c r="O45" s="58">
        <f t="shared" ref="O45:O47" si="21">G45*100/80</f>
        <v>0.23231793726401376</v>
      </c>
      <c r="P45" s="58">
        <f t="shared" si="10"/>
        <v>0.21143608439240874</v>
      </c>
      <c r="Q45" s="58">
        <f t="shared" si="10"/>
        <v>0.21333276296164624</v>
      </c>
      <c r="R45" s="58">
        <f t="shared" ref="R45:S47" si="22">J45</f>
        <v>8.7433452555785909E-3</v>
      </c>
      <c r="S45" s="58">
        <f t="shared" si="22"/>
        <v>6.2510085042909603E-3</v>
      </c>
    </row>
    <row r="46" spans="1:19" x14ac:dyDescent="0.5">
      <c r="A46" s="53">
        <v>130</v>
      </c>
      <c r="B46" s="54" t="s">
        <v>21</v>
      </c>
      <c r="C46" s="53">
        <v>1</v>
      </c>
      <c r="D46" s="53">
        <v>0.25490000000000002</v>
      </c>
      <c r="E46" s="53">
        <v>3.1823999999999999</v>
      </c>
      <c r="F46" s="55">
        <v>4.5735026762921804E-3</v>
      </c>
      <c r="G46" s="55">
        <v>0.19085628365017501</v>
      </c>
      <c r="H46" s="55">
        <v>0.166133670503334</v>
      </c>
      <c r="I46" s="55">
        <v>0.17279464414208701</v>
      </c>
      <c r="J46" s="55">
        <v>8.2749519970637692E-3</v>
      </c>
      <c r="K46" s="55">
        <v>4.8084646883901098E-3</v>
      </c>
      <c r="N46" s="55">
        <f t="shared" si="20"/>
        <v>7.6225044604869676E-3</v>
      </c>
      <c r="O46" s="55">
        <f t="shared" si="21"/>
        <v>0.23857035456271877</v>
      </c>
      <c r="P46" s="55">
        <f t="shared" si="10"/>
        <v>0.20766708812916748</v>
      </c>
      <c r="Q46" s="55">
        <f t="shared" si="10"/>
        <v>0.21599330517760876</v>
      </c>
      <c r="R46" s="55">
        <f t="shared" si="22"/>
        <v>8.2749519970637692E-3</v>
      </c>
      <c r="S46" s="55">
        <f t="shared" si="22"/>
        <v>4.8084646883901098E-3</v>
      </c>
    </row>
    <row r="47" spans="1:19" x14ac:dyDescent="0.5">
      <c r="A47" s="53">
        <v>131</v>
      </c>
      <c r="B47" s="56" t="s">
        <v>21</v>
      </c>
      <c r="C47" s="57">
        <v>1</v>
      </c>
      <c r="D47" s="53">
        <v>0.25490000000000002</v>
      </c>
      <c r="E47" s="53">
        <v>3.1823999999999999</v>
      </c>
      <c r="F47" s="58">
        <v>3.8513696105762101E-3</v>
      </c>
      <c r="G47" s="58">
        <v>0.18835532118475201</v>
      </c>
      <c r="H47" s="58">
        <v>0.16166291386182</v>
      </c>
      <c r="I47" s="58">
        <v>0.17658893913373799</v>
      </c>
      <c r="J47" s="58">
        <v>6.7136351169907503E-3</v>
      </c>
      <c r="K47" s="58">
        <v>5.0488904304373198E-3</v>
      </c>
      <c r="N47" s="58">
        <f t="shared" si="20"/>
        <v>6.4189493509603504E-3</v>
      </c>
      <c r="O47" s="58">
        <f t="shared" si="21"/>
        <v>0.23544415148094</v>
      </c>
      <c r="P47" s="58">
        <f t="shared" si="10"/>
        <v>0.20207864232727499</v>
      </c>
      <c r="Q47" s="58">
        <f t="shared" si="10"/>
        <v>0.22073617391717248</v>
      </c>
      <c r="R47" s="58">
        <f t="shared" si="22"/>
        <v>6.7136351169907503E-3</v>
      </c>
      <c r="S47" s="58">
        <f t="shared" si="22"/>
        <v>5.0488904304373198E-3</v>
      </c>
    </row>
    <row r="48" spans="1:19" x14ac:dyDescent="0.5">
      <c r="A48" s="59">
        <v>133</v>
      </c>
      <c r="B48" s="60" t="s">
        <v>22</v>
      </c>
      <c r="C48" s="61">
        <v>1</v>
      </c>
      <c r="D48" s="61">
        <v>0.25409999999999999</v>
      </c>
      <c r="E48" s="61">
        <v>3.1095000000000002</v>
      </c>
      <c r="F48" s="62">
        <v>3.61065872346921E-3</v>
      </c>
      <c r="G48" s="62">
        <v>6.9716610840593607E-2</v>
      </c>
      <c r="H48" s="62">
        <v>6.17514358731244E-2</v>
      </c>
      <c r="I48" s="62">
        <v>6.5640993920942095E-2</v>
      </c>
      <c r="J48" s="62">
        <v>5.3084531556074196E-3</v>
      </c>
      <c r="K48" s="62">
        <v>5.1690999018570603E-3</v>
      </c>
      <c r="N48" s="62">
        <f>F48*100/60</f>
        <v>6.0177645391153497E-3</v>
      </c>
      <c r="O48" s="62">
        <f>G48*100/80</f>
        <v>8.7145763550742009E-2</v>
      </c>
      <c r="P48" s="62">
        <f t="shared" si="10"/>
        <v>7.7189294841405492E-2</v>
      </c>
      <c r="Q48" s="62">
        <f t="shared" si="10"/>
        <v>8.2051242401177615E-2</v>
      </c>
      <c r="R48" s="62">
        <f>J48</f>
        <v>5.3084531556074196E-3</v>
      </c>
      <c r="S48" s="62">
        <f>K48</f>
        <v>5.1690999018570603E-3</v>
      </c>
    </row>
    <row r="49" spans="1:19" x14ac:dyDescent="0.5">
      <c r="A49" s="59">
        <v>134</v>
      </c>
      <c r="B49" s="63" t="s">
        <v>22</v>
      </c>
      <c r="C49" s="59">
        <v>1</v>
      </c>
      <c r="D49" s="61">
        <v>0.25409999999999999</v>
      </c>
      <c r="E49" s="61">
        <v>3.1095000000000002</v>
      </c>
      <c r="F49" s="64">
        <v>5.0549235069184302E-3</v>
      </c>
      <c r="G49" s="64">
        <v>7.2217302326923097E-2</v>
      </c>
      <c r="H49" s="64">
        <v>6.2998956649816695E-2</v>
      </c>
      <c r="I49" s="64">
        <v>6.7630246272444294E-2</v>
      </c>
      <c r="J49" s="64">
        <v>1.0304664496381699E-2</v>
      </c>
      <c r="K49" s="64">
        <v>6.7318554780193699E-3</v>
      </c>
      <c r="N49" s="64">
        <f t="shared" ref="N49:N51" si="23">F49*100/60</f>
        <v>8.424872511530717E-3</v>
      </c>
      <c r="O49" s="64">
        <f t="shared" ref="O49:Q59" si="24">G49*100/80</f>
        <v>9.0271627908653868E-2</v>
      </c>
      <c r="P49" s="64">
        <f t="shared" si="10"/>
        <v>7.8748695812270869E-2</v>
      </c>
      <c r="Q49" s="64">
        <f t="shared" si="10"/>
        <v>8.4537807840555368E-2</v>
      </c>
      <c r="R49" s="64">
        <f t="shared" ref="R49:S51" si="25">J49</f>
        <v>1.0304664496381699E-2</v>
      </c>
      <c r="S49" s="64">
        <f t="shared" si="25"/>
        <v>6.7318554780193699E-3</v>
      </c>
    </row>
    <row r="50" spans="1:19" x14ac:dyDescent="0.5">
      <c r="A50" s="59">
        <v>135</v>
      </c>
      <c r="B50" s="60" t="s">
        <v>22</v>
      </c>
      <c r="C50" s="61">
        <v>1</v>
      </c>
      <c r="D50" s="61">
        <v>0.25409999999999999</v>
      </c>
      <c r="E50" s="61">
        <v>3.1095000000000002</v>
      </c>
      <c r="F50" s="62">
        <v>4.0920809694769602E-3</v>
      </c>
      <c r="G50" s="62">
        <v>7.3417628475104899E-2</v>
      </c>
      <c r="H50" s="62">
        <v>6.8612894461631199E-2</v>
      </c>
      <c r="I50" s="62">
        <v>6.7121390709196593E-2</v>
      </c>
      <c r="J50" s="62">
        <v>7.4942937974697603E-3</v>
      </c>
      <c r="K50" s="62">
        <v>3.486134753298E-3</v>
      </c>
      <c r="N50" s="62">
        <f t="shared" si="23"/>
        <v>6.8201349491282667E-3</v>
      </c>
      <c r="O50" s="62">
        <f t="shared" si="24"/>
        <v>9.1772035593881113E-2</v>
      </c>
      <c r="P50" s="62">
        <f t="shared" si="24"/>
        <v>8.5766118077039002E-2</v>
      </c>
      <c r="Q50" s="62">
        <f t="shared" si="24"/>
        <v>8.3901738386495742E-2</v>
      </c>
      <c r="R50" s="62">
        <f t="shared" si="25"/>
        <v>7.4942937974697603E-3</v>
      </c>
      <c r="S50" s="62">
        <f t="shared" si="25"/>
        <v>3.486134753298E-3</v>
      </c>
    </row>
    <row r="51" spans="1:19" x14ac:dyDescent="0.5">
      <c r="A51" s="59">
        <v>136</v>
      </c>
      <c r="B51" s="63" t="s">
        <v>22</v>
      </c>
      <c r="C51" s="59">
        <v>1</v>
      </c>
      <c r="D51" s="61">
        <v>0.25409999999999999</v>
      </c>
      <c r="E51" s="61">
        <v>3.1095000000000002</v>
      </c>
      <c r="F51" s="64">
        <v>4.5735024066953199E-3</v>
      </c>
      <c r="G51" s="64">
        <v>7.1116993242008195E-2</v>
      </c>
      <c r="H51" s="64">
        <v>6.6013849522854606E-2</v>
      </c>
      <c r="I51" s="64">
        <v>6.7583984939916603E-2</v>
      </c>
      <c r="J51" s="64">
        <v>6.86976671319288E-3</v>
      </c>
      <c r="K51" s="64">
        <v>5.4095234560403603E-3</v>
      </c>
      <c r="N51" s="64">
        <f t="shared" si="23"/>
        <v>7.6225040111588668E-3</v>
      </c>
      <c r="O51" s="64">
        <f t="shared" si="24"/>
        <v>8.8896241552510247E-2</v>
      </c>
      <c r="P51" s="64">
        <f t="shared" si="24"/>
        <v>8.2517311903568258E-2</v>
      </c>
      <c r="Q51" s="64">
        <f t="shared" si="24"/>
        <v>8.447998117489576E-2</v>
      </c>
      <c r="R51" s="64">
        <f t="shared" si="25"/>
        <v>6.86976671319288E-3</v>
      </c>
      <c r="S51" s="64">
        <f t="shared" si="25"/>
        <v>5.4095234560403603E-3</v>
      </c>
    </row>
    <row r="52" spans="1:19" x14ac:dyDescent="0.5">
      <c r="A52" s="65">
        <v>138</v>
      </c>
      <c r="B52" s="66" t="s">
        <v>23</v>
      </c>
      <c r="C52" s="65">
        <v>1</v>
      </c>
      <c r="D52" s="65">
        <v>0.25269999999999998</v>
      </c>
      <c r="E52" s="65">
        <v>3.1589999999999998</v>
      </c>
      <c r="F52" s="67">
        <v>3.3699480385594701E-3</v>
      </c>
      <c r="G52" s="67">
        <v>6.4915324817640299E-2</v>
      </c>
      <c r="H52" s="67">
        <v>5.7281088489809E-2</v>
      </c>
      <c r="I52" s="67">
        <v>6.0274663387886798E-2</v>
      </c>
      <c r="J52" s="67">
        <v>5.9329781414723401E-3</v>
      </c>
      <c r="K52" s="67">
        <v>4.4478287680750003E-3</v>
      </c>
      <c r="N52" s="67">
        <f>F52*100/60</f>
        <v>5.6165800642657832E-3</v>
      </c>
      <c r="O52" s="67">
        <f>G52*100/80</f>
        <v>8.114415602205037E-2</v>
      </c>
      <c r="P52" s="67">
        <f t="shared" si="24"/>
        <v>7.1601360612261244E-2</v>
      </c>
      <c r="Q52" s="67">
        <f t="shared" si="24"/>
        <v>7.5343329234858508E-2</v>
      </c>
      <c r="R52" s="67">
        <f>J52</f>
        <v>5.9329781414723401E-3</v>
      </c>
      <c r="S52" s="67">
        <f>K52</f>
        <v>4.4478287680750003E-3</v>
      </c>
    </row>
    <row r="53" spans="1:19" x14ac:dyDescent="0.5">
      <c r="A53" s="65">
        <v>139</v>
      </c>
      <c r="B53" s="68" t="s">
        <v>23</v>
      </c>
      <c r="C53" s="69">
        <v>1</v>
      </c>
      <c r="D53" s="65">
        <v>0.25269999999999998</v>
      </c>
      <c r="E53" s="65">
        <v>3.1589999999999998</v>
      </c>
      <c r="F53" s="70">
        <v>5.5363454833298803E-3</v>
      </c>
      <c r="G53" s="70">
        <v>5.8513636410849001E-2</v>
      </c>
      <c r="H53" s="70">
        <v>6.1023695271006401E-2</v>
      </c>
      <c r="I53" s="70">
        <v>6.1662507081634801E-2</v>
      </c>
      <c r="J53" s="70">
        <v>6.8697662760232097E-3</v>
      </c>
      <c r="K53" s="70">
        <v>5.6499475151156704E-3</v>
      </c>
      <c r="N53" s="70">
        <f t="shared" ref="N53" si="26">F53*100/60</f>
        <v>9.2272424722164657E-3</v>
      </c>
      <c r="O53" s="70">
        <f t="shared" ref="O53" si="27">G53*100/80</f>
        <v>7.3142045513561252E-2</v>
      </c>
      <c r="P53" s="70">
        <f t="shared" si="24"/>
        <v>7.6279619088757994E-2</v>
      </c>
      <c r="Q53" s="70">
        <f t="shared" si="24"/>
        <v>7.7078133852043512E-2</v>
      </c>
      <c r="R53" s="70">
        <f t="shared" ref="R53:S53" si="28">J53</f>
        <v>6.8697662760232097E-3</v>
      </c>
      <c r="S53" s="70">
        <f t="shared" si="28"/>
        <v>5.6499475151156704E-3</v>
      </c>
    </row>
    <row r="54" spans="1:19" x14ac:dyDescent="0.5">
      <c r="A54" s="71">
        <v>141</v>
      </c>
      <c r="B54" s="72" t="s">
        <v>24</v>
      </c>
      <c r="C54" s="73">
        <v>1</v>
      </c>
      <c r="D54" s="73">
        <v>0.25180000000000002</v>
      </c>
      <c r="E54" s="73">
        <v>3.1591999999999998</v>
      </c>
      <c r="F54" s="74">
        <v>3.3699483081557598E-3</v>
      </c>
      <c r="G54" s="74">
        <v>9.9625131456101995E-2</v>
      </c>
      <c r="H54" s="74">
        <v>8.5142997460708303E-2</v>
      </c>
      <c r="I54" s="74">
        <v>8.9188757485256606E-2</v>
      </c>
      <c r="J54" s="74">
        <v>5.4645840960554802E-3</v>
      </c>
      <c r="K54" s="74">
        <v>3.1255008862062202E-3</v>
      </c>
      <c r="N54" s="74">
        <f>F54*100/60</f>
        <v>5.6165805135929324E-3</v>
      </c>
      <c r="O54" s="74">
        <f>G54*100/80</f>
        <v>0.12453141432012749</v>
      </c>
      <c r="P54" s="74">
        <f t="shared" si="24"/>
        <v>0.10642874682588536</v>
      </c>
      <c r="Q54" s="74">
        <f t="shared" si="24"/>
        <v>0.11148594685657076</v>
      </c>
      <c r="R54" s="74">
        <f>J54</f>
        <v>5.4645840960554802E-3</v>
      </c>
      <c r="S54" s="74">
        <f>K54</f>
        <v>3.1255008862062202E-3</v>
      </c>
    </row>
    <row r="55" spans="1:19" x14ac:dyDescent="0.5">
      <c r="A55" s="71">
        <v>142</v>
      </c>
      <c r="B55" s="75" t="s">
        <v>24</v>
      </c>
      <c r="C55" s="71">
        <v>1</v>
      </c>
      <c r="D55" s="73">
        <v>0.25180000000000002</v>
      </c>
      <c r="E55" s="73">
        <v>3.1591999999999998</v>
      </c>
      <c r="F55" s="76">
        <v>2.16639461401063E-3</v>
      </c>
      <c r="G55" s="76">
        <v>0.102225918123446</v>
      </c>
      <c r="H55" s="76">
        <v>8.6494524155757896E-2</v>
      </c>
      <c r="I55" s="76">
        <v>8.98827113881423E-2</v>
      </c>
      <c r="J55" s="76">
        <v>7.4942926608295903E-3</v>
      </c>
      <c r="K55" s="76">
        <v>4.4478287680750003E-3</v>
      </c>
      <c r="N55" s="76">
        <f t="shared" ref="N55:N58" si="29">F55*100/60</f>
        <v>3.6106576900177168E-3</v>
      </c>
      <c r="O55" s="76">
        <f t="shared" ref="O55:O58" si="30">G55*100/80</f>
        <v>0.12778239765430749</v>
      </c>
      <c r="P55" s="76">
        <f t="shared" si="24"/>
        <v>0.10811815519469736</v>
      </c>
      <c r="Q55" s="76">
        <f t="shared" si="24"/>
        <v>0.11235338923517788</v>
      </c>
      <c r="R55" s="76">
        <f t="shared" ref="R55:S58" si="31">J55</f>
        <v>7.4942926608295903E-3</v>
      </c>
      <c r="S55" s="76">
        <f t="shared" si="31"/>
        <v>4.4478287680750003E-3</v>
      </c>
    </row>
    <row r="56" spans="1:19" x14ac:dyDescent="0.5">
      <c r="A56" s="71">
        <v>143</v>
      </c>
      <c r="B56" s="72" t="s">
        <v>24</v>
      </c>
      <c r="C56" s="73">
        <v>1</v>
      </c>
      <c r="D56" s="73">
        <v>0.25180000000000002</v>
      </c>
      <c r="E56" s="73">
        <v>3.1591999999999998</v>
      </c>
      <c r="F56" s="74">
        <v>5.0549235743175703E-3</v>
      </c>
      <c r="G56" s="74">
        <v>9.5223831815202498E-2</v>
      </c>
      <c r="H56" s="74">
        <v>8.4935067918861906E-2</v>
      </c>
      <c r="I56" s="74">
        <v>9.2103397034737702E-2</v>
      </c>
      <c r="J56" s="74">
        <v>6.0891102185601301E-3</v>
      </c>
      <c r="K56" s="74">
        <v>5.5297352836211396E-3</v>
      </c>
      <c r="N56" s="74">
        <f t="shared" si="29"/>
        <v>8.4248726238626177E-3</v>
      </c>
      <c r="O56" s="74">
        <f t="shared" si="30"/>
        <v>0.11902978976900311</v>
      </c>
      <c r="P56" s="74">
        <f t="shared" si="24"/>
        <v>0.10616883489857738</v>
      </c>
      <c r="Q56" s="74">
        <f t="shared" si="24"/>
        <v>0.11512924629342214</v>
      </c>
      <c r="R56" s="74">
        <f t="shared" si="31"/>
        <v>6.0891102185601301E-3</v>
      </c>
      <c r="S56" s="74">
        <f t="shared" si="31"/>
        <v>5.5297352836211396E-3</v>
      </c>
    </row>
    <row r="57" spans="1:19" x14ac:dyDescent="0.5">
      <c r="A57" s="77">
        <v>145</v>
      </c>
      <c r="B57" s="78" t="s">
        <v>25</v>
      </c>
      <c r="C57" s="79">
        <v>1</v>
      </c>
      <c r="D57" s="79">
        <v>0.25069999999999998</v>
      </c>
      <c r="E57" s="79">
        <v>3.1002999999999998</v>
      </c>
      <c r="F57" s="80">
        <v>5.5363462921196004E-3</v>
      </c>
      <c r="G57" s="80">
        <v>8.0119480049772096E-2</v>
      </c>
      <c r="H57" s="80">
        <v>7.2355537077464102E-2</v>
      </c>
      <c r="I57" s="80">
        <v>8.0953846438766006E-2</v>
      </c>
      <c r="J57" s="80">
        <v>7.1820291624083502E-3</v>
      </c>
      <c r="K57" s="80">
        <v>4.5680408985906903E-3</v>
      </c>
      <c r="N57" s="80">
        <f>F57*100/60</f>
        <v>9.2272438201993334E-3</v>
      </c>
      <c r="O57" s="80">
        <f t="shared" si="30"/>
        <v>0.10014935006221512</v>
      </c>
      <c r="P57" s="80">
        <f t="shared" si="24"/>
        <v>9.0444421346830131E-2</v>
      </c>
      <c r="Q57" s="80">
        <f t="shared" si="24"/>
        <v>0.10119230804845751</v>
      </c>
      <c r="R57" s="80">
        <f t="shared" si="31"/>
        <v>7.1820291624083502E-3</v>
      </c>
      <c r="S57" s="80">
        <f t="shared" si="31"/>
        <v>4.5680408985906903E-3</v>
      </c>
    </row>
    <row r="58" spans="1:19" x14ac:dyDescent="0.5">
      <c r="A58" s="77">
        <v>146</v>
      </c>
      <c r="B58" s="81" t="s">
        <v>25</v>
      </c>
      <c r="C58" s="77">
        <v>1</v>
      </c>
      <c r="D58" s="79">
        <v>0.25069999999999998</v>
      </c>
      <c r="E58" s="79">
        <v>3.1002999999999998</v>
      </c>
      <c r="F58" s="82">
        <v>5.5363456855272303E-3</v>
      </c>
      <c r="G58" s="82">
        <v>8.5120892627919095E-2</v>
      </c>
      <c r="H58" s="82">
        <v>7.2043656635942394E-2</v>
      </c>
      <c r="I58" s="82">
        <v>8.2110437062788005E-2</v>
      </c>
      <c r="J58" s="82">
        <v>7.0258973913385897E-3</v>
      </c>
      <c r="K58" s="82">
        <v>4.5680413025034998E-3</v>
      </c>
      <c r="N58" s="82">
        <f t="shared" si="29"/>
        <v>9.2272428092120516E-3</v>
      </c>
      <c r="O58" s="82">
        <f t="shared" si="30"/>
        <v>0.10640111578489886</v>
      </c>
      <c r="P58" s="82">
        <f t="shared" si="24"/>
        <v>9.0054570794927985E-2</v>
      </c>
      <c r="Q58" s="82">
        <f t="shared" si="24"/>
        <v>0.10263804632848501</v>
      </c>
      <c r="R58" s="82">
        <f t="shared" si="31"/>
        <v>7.0258973913385897E-3</v>
      </c>
      <c r="S58" s="82">
        <f t="shared" si="31"/>
        <v>4.5680413025034998E-3</v>
      </c>
    </row>
    <row r="59" spans="1:19" x14ac:dyDescent="0.5">
      <c r="A59" s="77">
        <v>147</v>
      </c>
      <c r="B59" s="78" t="s">
        <v>25</v>
      </c>
      <c r="C59" s="79">
        <v>1</v>
      </c>
      <c r="D59" s="79">
        <v>0.25069999999999998</v>
      </c>
      <c r="E59" s="79">
        <v>3.1002999999999998</v>
      </c>
      <c r="F59" s="80">
        <v>4.5735018675026303E-3</v>
      </c>
      <c r="G59" s="80">
        <v>8.4120610997378401E-2</v>
      </c>
      <c r="H59" s="80">
        <v>7.7553674259416394E-2</v>
      </c>
      <c r="I59" s="80">
        <v>8.5395128056890202E-2</v>
      </c>
      <c r="J59" s="80">
        <v>3.1226170603024499E-3</v>
      </c>
      <c r="K59" s="80">
        <v>6.3712212406793096E-3</v>
      </c>
      <c r="N59" s="80">
        <f>F59*100/60</f>
        <v>7.6225031125043835E-3</v>
      </c>
      <c r="O59" s="80">
        <f>G59*100/80</f>
        <v>0.10515076374672301</v>
      </c>
      <c r="P59" s="80">
        <f t="shared" si="24"/>
        <v>9.6942092824270493E-2</v>
      </c>
      <c r="Q59" s="80">
        <f t="shared" si="24"/>
        <v>0.10674391007111275</v>
      </c>
      <c r="R59" s="80">
        <f>J59</f>
        <v>3.1226170603024499E-3</v>
      </c>
      <c r="S59" s="80">
        <f>K59</f>
        <v>6.3712212406793096E-3</v>
      </c>
    </row>
    <row r="61" spans="1:19" x14ac:dyDescent="0.5">
      <c r="A61" s="138" t="s">
        <v>26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</row>
    <row r="62" spans="1:19" ht="30" x14ac:dyDescent="0.5">
      <c r="A62" s="3" t="s">
        <v>1</v>
      </c>
      <c r="B62" s="3" t="s">
        <v>2</v>
      </c>
      <c r="C62" s="3" t="s">
        <v>3</v>
      </c>
      <c r="D62" s="3" t="s">
        <v>4</v>
      </c>
      <c r="E62" s="3" t="s">
        <v>5</v>
      </c>
      <c r="F62" s="3" t="s">
        <v>27</v>
      </c>
      <c r="G62" s="3" t="s">
        <v>28</v>
      </c>
      <c r="H62" s="3" t="s">
        <v>29</v>
      </c>
      <c r="I62" s="3" t="s">
        <v>30</v>
      </c>
      <c r="J62" s="3" t="s">
        <v>31</v>
      </c>
      <c r="K62" s="3" t="s">
        <v>32</v>
      </c>
      <c r="N62" s="3" t="s">
        <v>27</v>
      </c>
      <c r="O62" s="3" t="s">
        <v>28</v>
      </c>
      <c r="P62" s="3" t="s">
        <v>29</v>
      </c>
      <c r="Q62" s="3" t="s">
        <v>30</v>
      </c>
      <c r="R62" s="3" t="s">
        <v>31</v>
      </c>
      <c r="S62" s="3" t="s">
        <v>32</v>
      </c>
    </row>
    <row r="63" spans="1:19" x14ac:dyDescent="0.5">
      <c r="A63" s="4">
        <v>33</v>
      </c>
      <c r="B63" s="5" t="s">
        <v>12</v>
      </c>
      <c r="C63" s="4">
        <v>1</v>
      </c>
      <c r="D63" s="4">
        <v>0.25069999999999998</v>
      </c>
      <c r="E63" s="4">
        <v>2.9217</v>
      </c>
      <c r="F63" s="6">
        <f t="shared" ref="F63:K72" si="32">(F3*$C3*$E3)/(1000*$D3)</f>
        <v>2.524752671254567E-5</v>
      </c>
      <c r="G63" s="6">
        <f t="shared" si="32"/>
        <v>3.0648879136811152E-3</v>
      </c>
      <c r="H63" s="6">
        <f t="shared" si="32"/>
        <v>2.8267785499497991E-3</v>
      </c>
      <c r="I63" s="6">
        <f t="shared" si="32"/>
        <v>2.9769743144059035E-3</v>
      </c>
      <c r="J63" s="6">
        <f t="shared" si="32"/>
        <v>2.802163822371237E-4</v>
      </c>
      <c r="K63" s="6">
        <f t="shared" si="32"/>
        <v>2.6198250841682032E-4</v>
      </c>
      <c r="N63" s="6">
        <f t="shared" ref="N63:S72" si="33">(N3*$C3*$E3)/(1000*$D3)</f>
        <v>2.524752671254567E-5</v>
      </c>
      <c r="O63" s="6">
        <f t="shared" si="33"/>
        <v>3.0648879136811152E-3</v>
      </c>
      <c r="P63" s="6">
        <f t="shared" si="33"/>
        <v>2.8267785499497991E-3</v>
      </c>
      <c r="Q63" s="6">
        <f t="shared" si="33"/>
        <v>2.9769743144059035E-3</v>
      </c>
      <c r="R63" s="6">
        <f t="shared" si="33"/>
        <v>2.802163822371237E-4</v>
      </c>
      <c r="S63" s="6">
        <f t="shared" si="33"/>
        <v>2.6198250841682032E-4</v>
      </c>
    </row>
    <row r="64" spans="1:19" x14ac:dyDescent="0.5">
      <c r="A64" s="4">
        <v>34</v>
      </c>
      <c r="B64" s="5" t="s">
        <v>12</v>
      </c>
      <c r="C64" s="4">
        <v>1</v>
      </c>
      <c r="D64" s="4">
        <v>0.25069999999999998</v>
      </c>
      <c r="E64" s="4">
        <v>2.9217</v>
      </c>
      <c r="F64" s="6">
        <f t="shared" si="32"/>
        <v>4.2079224540725926E-5</v>
      </c>
      <c r="G64" s="6">
        <f t="shared" si="32"/>
        <v>3.1115260839642898E-3</v>
      </c>
      <c r="H64" s="6">
        <f t="shared" si="32"/>
        <v>2.8522260656329516E-3</v>
      </c>
      <c r="I64" s="6">
        <f t="shared" si="32"/>
        <v>3.0535612742452999E-3</v>
      </c>
      <c r="J64" s="6">
        <f t="shared" si="32"/>
        <v>3.1296922927377788E-4</v>
      </c>
      <c r="K64" s="6">
        <f t="shared" si="32"/>
        <v>2.7879442283332533E-4</v>
      </c>
      <c r="N64" s="6">
        <f t="shared" si="33"/>
        <v>4.2079224540725926E-5</v>
      </c>
      <c r="O64" s="6">
        <f t="shared" si="33"/>
        <v>3.1115260839642898E-3</v>
      </c>
      <c r="P64" s="6">
        <f t="shared" si="33"/>
        <v>2.8522260656329516E-3</v>
      </c>
      <c r="Q64" s="6">
        <f t="shared" si="33"/>
        <v>3.0535612742452999E-3</v>
      </c>
      <c r="R64" s="6">
        <f t="shared" si="33"/>
        <v>3.1296922927377788E-4</v>
      </c>
      <c r="S64" s="6">
        <f t="shared" si="33"/>
        <v>2.7879442283332533E-4</v>
      </c>
    </row>
    <row r="65" spans="1:19" x14ac:dyDescent="0.5">
      <c r="A65" s="4">
        <v>35</v>
      </c>
      <c r="B65" s="5" t="s">
        <v>12</v>
      </c>
      <c r="C65" s="4">
        <v>1</v>
      </c>
      <c r="D65" s="4">
        <v>0.25069999999999998</v>
      </c>
      <c r="E65" s="4">
        <v>2.9217</v>
      </c>
      <c r="F65" s="6">
        <f t="shared" si="32"/>
        <v>1.9636964959042816E-5</v>
      </c>
      <c r="G65" s="6">
        <f t="shared" si="32"/>
        <v>3.0170847860007317E-3</v>
      </c>
      <c r="H65" s="6">
        <f t="shared" si="32"/>
        <v>2.9019094946050928E-3</v>
      </c>
      <c r="I65" s="6">
        <f t="shared" si="32"/>
        <v>3.03791979618224E-3</v>
      </c>
      <c r="J65" s="6">
        <f t="shared" si="32"/>
        <v>2.7475758059651692E-4</v>
      </c>
      <c r="K65" s="6">
        <f t="shared" si="32"/>
        <v>2.9140328626983279E-4</v>
      </c>
      <c r="N65" s="6">
        <f t="shared" si="33"/>
        <v>1.9636964959042816E-5</v>
      </c>
      <c r="O65" s="6">
        <f t="shared" si="33"/>
        <v>3.0170847860007317E-3</v>
      </c>
      <c r="P65" s="6">
        <f t="shared" si="33"/>
        <v>2.9019094946050928E-3</v>
      </c>
      <c r="Q65" s="6">
        <f t="shared" si="33"/>
        <v>3.03791979618224E-3</v>
      </c>
      <c r="R65" s="6">
        <f t="shared" si="33"/>
        <v>2.7475758059651692E-4</v>
      </c>
      <c r="S65" s="6">
        <f t="shared" si="33"/>
        <v>2.9140328626983279E-4</v>
      </c>
    </row>
    <row r="66" spans="1:19" x14ac:dyDescent="0.5">
      <c r="A66" s="4">
        <v>36</v>
      </c>
      <c r="B66" s="5" t="s">
        <v>12</v>
      </c>
      <c r="C66" s="4">
        <v>1</v>
      </c>
      <c r="D66" s="4">
        <v>0.25069999999999998</v>
      </c>
      <c r="E66" s="4">
        <v>2.9217</v>
      </c>
      <c r="F66" s="6">
        <f t="shared" si="32"/>
        <v>5.3300363757328541E-5</v>
      </c>
      <c r="G66" s="6">
        <f t="shared" si="32"/>
        <v>3.1231848350055124E-3</v>
      </c>
      <c r="H66" s="6">
        <f t="shared" si="32"/>
        <v>2.836472875089389E-3</v>
      </c>
      <c r="I66" s="6">
        <f t="shared" si="32"/>
        <v>3.1048013623990642E-3</v>
      </c>
      <c r="J66" s="6">
        <f t="shared" si="32"/>
        <v>2.7293801401580823E-4</v>
      </c>
      <c r="K66" s="6">
        <f t="shared" si="32"/>
        <v>2.9420527462114746E-4</v>
      </c>
      <c r="N66" s="6">
        <f t="shared" si="33"/>
        <v>5.3300363757328541E-5</v>
      </c>
      <c r="O66" s="6">
        <f t="shared" si="33"/>
        <v>3.1231848350055124E-3</v>
      </c>
      <c r="P66" s="6">
        <f t="shared" si="33"/>
        <v>2.836472875089389E-3</v>
      </c>
      <c r="Q66" s="6">
        <f t="shared" si="33"/>
        <v>3.1048013623990642E-3</v>
      </c>
      <c r="R66" s="6">
        <f t="shared" si="33"/>
        <v>2.7293801401580823E-4</v>
      </c>
      <c r="S66" s="6">
        <f t="shared" si="33"/>
        <v>2.9420527462114746E-4</v>
      </c>
    </row>
    <row r="67" spans="1:19" x14ac:dyDescent="0.5">
      <c r="A67" s="4">
        <v>37</v>
      </c>
      <c r="B67" s="5" t="s">
        <v>12</v>
      </c>
      <c r="C67" s="4">
        <v>1</v>
      </c>
      <c r="D67" s="4">
        <v>0.25069999999999998</v>
      </c>
      <c r="E67" s="4">
        <v>2.9217</v>
      </c>
      <c r="F67" s="6">
        <f t="shared" si="32"/>
        <v>7.0132078866081524E-5</v>
      </c>
      <c r="G67" s="6">
        <f t="shared" si="32"/>
        <v>3.1814828896371324E-3</v>
      </c>
      <c r="H67" s="6">
        <f t="shared" si="32"/>
        <v>2.8219311841197136E-3</v>
      </c>
      <c r="I67" s="6">
        <f t="shared" si="32"/>
        <v>3.0346839731750716E-3</v>
      </c>
      <c r="J67" s="6">
        <f t="shared" si="32"/>
        <v>2.6929879373118246E-4</v>
      </c>
      <c r="K67" s="6">
        <f t="shared" si="32"/>
        <v>2.8019535561695901E-4</v>
      </c>
      <c r="N67" s="6">
        <f t="shared" si="33"/>
        <v>7.0132078866081524E-5</v>
      </c>
      <c r="O67" s="6">
        <f t="shared" si="33"/>
        <v>3.1814828896371324E-3</v>
      </c>
      <c r="P67" s="6">
        <f t="shared" si="33"/>
        <v>2.8219311841197136E-3</v>
      </c>
      <c r="Q67" s="6">
        <f t="shared" si="33"/>
        <v>3.0346839731750716E-3</v>
      </c>
      <c r="R67" s="6">
        <f t="shared" si="33"/>
        <v>2.6929879373118246E-4</v>
      </c>
      <c r="S67" s="6">
        <f t="shared" si="33"/>
        <v>2.8019535561695901E-4</v>
      </c>
    </row>
    <row r="68" spans="1:19" x14ac:dyDescent="0.5">
      <c r="A68" s="4">
        <v>39</v>
      </c>
      <c r="B68" s="5" t="s">
        <v>13</v>
      </c>
      <c r="C68" s="4">
        <v>1</v>
      </c>
      <c r="D68" s="4">
        <v>0.25069999999999998</v>
      </c>
      <c r="E68" s="4">
        <v>2.9176000000000002</v>
      </c>
      <c r="F68" s="6">
        <f t="shared" si="32"/>
        <v>1.6808068618583111E-5</v>
      </c>
      <c r="G68" s="6">
        <f t="shared" si="32"/>
        <v>7.9737984479976278E-4</v>
      </c>
      <c r="H68" s="6">
        <f t="shared" si="32"/>
        <v>8.3359119738050404E-4</v>
      </c>
      <c r="I68" s="6">
        <f t="shared" si="32"/>
        <v>8.6944210480168979E-4</v>
      </c>
      <c r="J68" s="6">
        <f t="shared" si="32"/>
        <v>2.1986071380030936E-4</v>
      </c>
      <c r="K68" s="6">
        <f t="shared" si="32"/>
        <v>2.238413116237624E-4</v>
      </c>
      <c r="N68" s="6">
        <f t="shared" si="33"/>
        <v>1.6808068618583111E-5</v>
      </c>
      <c r="O68" s="6">
        <f t="shared" si="33"/>
        <v>7.9737984479976278E-4</v>
      </c>
      <c r="P68" s="6">
        <f t="shared" si="33"/>
        <v>8.3359119738050404E-4</v>
      </c>
      <c r="Q68" s="6">
        <f t="shared" si="33"/>
        <v>8.6944210480168979E-4</v>
      </c>
      <c r="R68" s="6">
        <f t="shared" si="33"/>
        <v>2.1986071380030936E-4</v>
      </c>
      <c r="S68" s="6">
        <f t="shared" si="33"/>
        <v>2.238413116237624E-4</v>
      </c>
    </row>
    <row r="69" spans="1:19" x14ac:dyDescent="0.5">
      <c r="A69" s="4">
        <v>40</v>
      </c>
      <c r="B69" s="5" t="s">
        <v>13</v>
      </c>
      <c r="C69" s="4">
        <v>1</v>
      </c>
      <c r="D69" s="4">
        <v>0.25069999999999998</v>
      </c>
      <c r="E69" s="4">
        <v>2.9176000000000002</v>
      </c>
      <c r="F69" s="6">
        <f t="shared" si="32"/>
        <v>8.4040299952202557E-6</v>
      </c>
      <c r="G69" s="6">
        <f t="shared" si="32"/>
        <v>9.4289265460093495E-4</v>
      </c>
      <c r="H69" s="6">
        <f t="shared" si="32"/>
        <v>8.5173956512968286E-4</v>
      </c>
      <c r="I69" s="6">
        <f t="shared" si="32"/>
        <v>8.8021003084499223E-4</v>
      </c>
      <c r="J69" s="6">
        <f t="shared" si="32"/>
        <v>2.4711634980358456E-4</v>
      </c>
      <c r="K69" s="6">
        <f t="shared" si="32"/>
        <v>2.1404818748526792E-4</v>
      </c>
      <c r="N69" s="6">
        <f t="shared" si="33"/>
        <v>8.4040299952202557E-6</v>
      </c>
      <c r="O69" s="6">
        <f t="shared" si="33"/>
        <v>9.4289265460093495E-4</v>
      </c>
      <c r="P69" s="6">
        <f t="shared" si="33"/>
        <v>8.5173956512968286E-4</v>
      </c>
      <c r="Q69" s="6">
        <f t="shared" si="33"/>
        <v>8.8021003084499223E-4</v>
      </c>
      <c r="R69" s="6">
        <f t="shared" si="33"/>
        <v>2.4711634980358456E-4</v>
      </c>
      <c r="S69" s="6">
        <f t="shared" si="33"/>
        <v>2.1404818748526792E-4</v>
      </c>
    </row>
    <row r="70" spans="1:19" x14ac:dyDescent="0.5">
      <c r="A70" s="4">
        <v>41</v>
      </c>
      <c r="B70" s="5" t="s">
        <v>13</v>
      </c>
      <c r="C70" s="4">
        <v>1</v>
      </c>
      <c r="D70" s="4">
        <v>0.25069999999999998</v>
      </c>
      <c r="E70" s="4">
        <v>2.9176000000000002</v>
      </c>
      <c r="F70" s="6">
        <f t="shared" si="32"/>
        <v>8.4040331327258173E-6</v>
      </c>
      <c r="G70" s="6">
        <f t="shared" si="32"/>
        <v>1.0022622778334549E-3</v>
      </c>
      <c r="H70" s="6">
        <f t="shared" si="32"/>
        <v>8.360108232072156E-4</v>
      </c>
      <c r="I70" s="6">
        <f t="shared" si="32"/>
        <v>8.764412025004391E-4</v>
      </c>
      <c r="J70" s="6">
        <f t="shared" si="32"/>
        <v>2.2531191263659353E-4</v>
      </c>
      <c r="K70" s="6">
        <f t="shared" si="32"/>
        <v>2.5322074632420097E-4</v>
      </c>
      <c r="N70" s="6">
        <f t="shared" si="33"/>
        <v>8.4040331327258173E-6</v>
      </c>
      <c r="O70" s="6">
        <f t="shared" si="33"/>
        <v>1.0022622778334549E-3</v>
      </c>
      <c r="P70" s="6">
        <f t="shared" si="33"/>
        <v>8.360108232072156E-4</v>
      </c>
      <c r="Q70" s="6">
        <f t="shared" si="33"/>
        <v>8.764412025004391E-4</v>
      </c>
      <c r="R70" s="6">
        <f t="shared" si="33"/>
        <v>2.2531191263659353E-4</v>
      </c>
      <c r="S70" s="6">
        <f t="shared" si="33"/>
        <v>2.5322074632420097E-4</v>
      </c>
    </row>
    <row r="71" spans="1:19" x14ac:dyDescent="0.5">
      <c r="A71" s="4">
        <v>42</v>
      </c>
      <c r="B71" s="5" t="s">
        <v>13</v>
      </c>
      <c r="C71" s="4">
        <v>1</v>
      </c>
      <c r="D71" s="4">
        <v>0.25069999999999998</v>
      </c>
      <c r="E71" s="4">
        <v>2.9176000000000002</v>
      </c>
      <c r="F71" s="6">
        <f t="shared" si="32"/>
        <v>3.0814794951269552E-5</v>
      </c>
      <c r="G71" s="6">
        <f t="shared" si="32"/>
        <v>9.1029765668813477E-4</v>
      </c>
      <c r="H71" s="6">
        <f t="shared" si="32"/>
        <v>8.3964082923733874E-4</v>
      </c>
      <c r="I71" s="6">
        <f t="shared" si="32"/>
        <v>8.2260189446387976E-4</v>
      </c>
      <c r="J71" s="6">
        <f t="shared" si="32"/>
        <v>2.5256746774451617E-4</v>
      </c>
      <c r="K71" s="6">
        <f t="shared" si="32"/>
        <v>1.8886592249833288E-4</v>
      </c>
      <c r="N71" s="6">
        <f t="shared" si="33"/>
        <v>3.0814794951269552E-5</v>
      </c>
      <c r="O71" s="6">
        <f t="shared" si="33"/>
        <v>9.1029765668813477E-4</v>
      </c>
      <c r="P71" s="6">
        <f t="shared" si="33"/>
        <v>8.3964082923733874E-4</v>
      </c>
      <c r="Q71" s="6">
        <f t="shared" si="33"/>
        <v>8.2260189446387976E-4</v>
      </c>
      <c r="R71" s="6">
        <f t="shared" si="33"/>
        <v>2.5256746774451617E-4</v>
      </c>
      <c r="S71" s="6">
        <f t="shared" si="33"/>
        <v>1.8886592249833288E-4</v>
      </c>
    </row>
    <row r="72" spans="1:19" x14ac:dyDescent="0.5">
      <c r="A72" s="4">
        <v>43</v>
      </c>
      <c r="B72" s="5" t="s">
        <v>13</v>
      </c>
      <c r="C72" s="4">
        <v>1</v>
      </c>
      <c r="D72" s="4">
        <v>0.25069999999999998</v>
      </c>
      <c r="E72" s="4">
        <v>2.9176000000000002</v>
      </c>
      <c r="F72" s="6">
        <f t="shared" si="32"/>
        <v>1.1205374634254647E-5</v>
      </c>
      <c r="G72" s="6">
        <f t="shared" si="32"/>
        <v>9.2193868350590245E-4</v>
      </c>
      <c r="H72" s="6">
        <f t="shared" si="32"/>
        <v>7.9729427419739009E-4</v>
      </c>
      <c r="I72" s="6">
        <f t="shared" si="32"/>
        <v>9.1251387335116319E-4</v>
      </c>
      <c r="J72" s="6">
        <f t="shared" si="32"/>
        <v>2.2712887292040943E-4</v>
      </c>
      <c r="K72" s="6">
        <f t="shared" si="32"/>
        <v>2.294373827838857E-4</v>
      </c>
      <c r="N72" s="6">
        <f t="shared" si="33"/>
        <v>1.1205374634254647E-5</v>
      </c>
      <c r="O72" s="6">
        <f t="shared" si="33"/>
        <v>9.2193868350590245E-4</v>
      </c>
      <c r="P72" s="6">
        <f t="shared" si="33"/>
        <v>7.9729427419739009E-4</v>
      </c>
      <c r="Q72" s="6">
        <f t="shared" si="33"/>
        <v>9.1251387335116319E-4</v>
      </c>
      <c r="R72" s="6">
        <f t="shared" si="33"/>
        <v>2.2712887292040943E-4</v>
      </c>
      <c r="S72" s="6">
        <f t="shared" si="33"/>
        <v>2.294373827838857E-4</v>
      </c>
    </row>
    <row r="73" spans="1:19" x14ac:dyDescent="0.5">
      <c r="A73" s="7"/>
      <c r="B73" s="8"/>
      <c r="C73" s="9"/>
      <c r="D73" s="9"/>
      <c r="E73" s="9"/>
      <c r="F73" s="10">
        <f>AVERAGE(F63:F72)</f>
        <v>2.8603246016777781E-5</v>
      </c>
      <c r="G73" s="10">
        <f t="shared" ref="G73:K73" si="34">AVERAGE(G63:G72)</f>
        <v>2.0072937625716975E-3</v>
      </c>
      <c r="H73" s="10">
        <f t="shared" si="34"/>
        <v>1.8397594858549078E-3</v>
      </c>
      <c r="I73" s="10">
        <f t="shared" si="34"/>
        <v>1.9569149826369745E-3</v>
      </c>
      <c r="J73" s="10">
        <f t="shared" si="34"/>
        <v>2.5821653167598223E-4</v>
      </c>
      <c r="K73" s="10">
        <f t="shared" si="34"/>
        <v>2.5159943984735345E-4</v>
      </c>
      <c r="N73" s="10">
        <f>AVERAGE(N63:N72)</f>
        <v>2.8603246016777781E-5</v>
      </c>
      <c r="O73" s="10">
        <f t="shared" ref="O73:S73" si="35">AVERAGE(O63:O72)</f>
        <v>2.0072937625716975E-3</v>
      </c>
      <c r="P73" s="10">
        <f t="shared" si="35"/>
        <v>1.8397594858549078E-3</v>
      </c>
      <c r="Q73" s="10">
        <f t="shared" si="35"/>
        <v>1.9569149826369745E-3</v>
      </c>
      <c r="R73" s="10">
        <f t="shared" si="35"/>
        <v>2.5821653167598223E-4</v>
      </c>
      <c r="S73" s="10">
        <f t="shared" si="35"/>
        <v>2.5159943984735345E-4</v>
      </c>
    </row>
    <row r="74" spans="1:19" x14ac:dyDescent="0.5">
      <c r="A74" s="11">
        <v>91</v>
      </c>
      <c r="B74" s="12" t="s">
        <v>14</v>
      </c>
      <c r="C74" s="13">
        <v>1</v>
      </c>
      <c r="D74" s="13">
        <v>0.25480000000000003</v>
      </c>
      <c r="E74" s="13">
        <v>3.105</v>
      </c>
      <c r="F74" s="14">
        <f t="shared" ref="F74:K89" si="36">(F14*$C14*$E14)/(1000*$D14)</f>
        <v>4.4586535840240133E-4</v>
      </c>
      <c r="G74" s="14">
        <f t="shared" si="36"/>
        <v>1.3907864540662566E-3</v>
      </c>
      <c r="H74" s="14">
        <f t="shared" si="36"/>
        <v>1.2136558523578242E-3</v>
      </c>
      <c r="I74" s="14">
        <f t="shared" si="36"/>
        <v>1.2650117116550777E-3</v>
      </c>
      <c r="J74" s="14">
        <f t="shared" si="36"/>
        <v>6.0504021482191313E-4</v>
      </c>
      <c r="K74" s="14">
        <f t="shared" si="36"/>
        <v>5.8743566684447447E-4</v>
      </c>
      <c r="N74" s="14">
        <f t="shared" ref="N74:S89" si="37">(N14*$C14*$E14)/(1000*$D14)</f>
        <v>7.4310893067066892E-4</v>
      </c>
      <c r="O74" s="14">
        <f t="shared" si="37"/>
        <v>1.7384830675828207E-3</v>
      </c>
      <c r="P74" s="14">
        <f t="shared" si="37"/>
        <v>1.51706981544728E-3</v>
      </c>
      <c r="Q74" s="14">
        <f t="shared" si="37"/>
        <v>1.5812646395688469E-3</v>
      </c>
      <c r="R74" s="14">
        <f t="shared" si="37"/>
        <v>6.0504021482191313E-4</v>
      </c>
      <c r="S74" s="14">
        <f t="shared" si="37"/>
        <v>5.8743566684447447E-4</v>
      </c>
    </row>
    <row r="75" spans="1:19" x14ac:dyDescent="0.5">
      <c r="A75" s="11">
        <v>92</v>
      </c>
      <c r="B75" s="15" t="s">
        <v>14</v>
      </c>
      <c r="C75" s="11">
        <v>1</v>
      </c>
      <c r="D75" s="13">
        <v>0.25480000000000003</v>
      </c>
      <c r="E75" s="13">
        <v>3.105</v>
      </c>
      <c r="F75" s="14">
        <f t="shared" si="36"/>
        <v>4.6346546694296025E-4</v>
      </c>
      <c r="G75" s="14">
        <f t="shared" si="36"/>
        <v>1.4200416681057928E-3</v>
      </c>
      <c r="H75" s="14">
        <f t="shared" si="36"/>
        <v>1.2972728817953368E-3</v>
      </c>
      <c r="I75" s="14">
        <f t="shared" si="36"/>
        <v>1.2881269640428767E-3</v>
      </c>
      <c r="J75" s="14">
        <f t="shared" si="36"/>
        <v>5.9742952366383226E-4</v>
      </c>
      <c r="K75" s="14">
        <f t="shared" si="36"/>
        <v>4.790294662791138E-4</v>
      </c>
      <c r="N75" s="14">
        <f t="shared" si="37"/>
        <v>7.7244244490493378E-4</v>
      </c>
      <c r="O75" s="14">
        <f t="shared" si="37"/>
        <v>1.7750520851322409E-3</v>
      </c>
      <c r="P75" s="14">
        <f t="shared" si="37"/>
        <v>1.6215911022441714E-3</v>
      </c>
      <c r="Q75" s="14">
        <f t="shared" si="37"/>
        <v>1.6101587050535958E-3</v>
      </c>
      <c r="R75" s="14">
        <f t="shared" si="37"/>
        <v>5.9742952366383226E-4</v>
      </c>
      <c r="S75" s="14">
        <f t="shared" si="37"/>
        <v>4.790294662791138E-4</v>
      </c>
    </row>
    <row r="76" spans="1:19" x14ac:dyDescent="0.5">
      <c r="A76" s="11">
        <v>93</v>
      </c>
      <c r="B76" s="12" t="s">
        <v>14</v>
      </c>
      <c r="C76" s="13">
        <v>1</v>
      </c>
      <c r="D76" s="13">
        <v>0.25480000000000003</v>
      </c>
      <c r="E76" s="13">
        <v>3.105</v>
      </c>
      <c r="F76" s="14">
        <f t="shared" si="36"/>
        <v>4.1653191918408604E-4</v>
      </c>
      <c r="G76" s="14">
        <f t="shared" si="36"/>
        <v>1.4907430603113485E-3</v>
      </c>
      <c r="H76" s="14">
        <f t="shared" si="36"/>
        <v>1.1921181892161862E-3</v>
      </c>
      <c r="I76" s="14">
        <f t="shared" si="36"/>
        <v>1.2982752305076425E-3</v>
      </c>
      <c r="J76" s="14">
        <f t="shared" si="36"/>
        <v>4.3380049166227987E-4</v>
      </c>
      <c r="K76" s="14">
        <f t="shared" si="36"/>
        <v>4.6291512829193377E-4</v>
      </c>
      <c r="N76" s="14">
        <f t="shared" si="37"/>
        <v>6.9421986530680997E-4</v>
      </c>
      <c r="O76" s="14">
        <f t="shared" si="37"/>
        <v>1.8634288253891855E-3</v>
      </c>
      <c r="P76" s="14">
        <f t="shared" si="37"/>
        <v>1.4901477365202329E-3</v>
      </c>
      <c r="Q76" s="14">
        <f t="shared" si="37"/>
        <v>1.622844038134553E-3</v>
      </c>
      <c r="R76" s="14">
        <f t="shared" si="37"/>
        <v>4.3380049166227987E-4</v>
      </c>
      <c r="S76" s="14">
        <f t="shared" si="37"/>
        <v>4.6291512829193377E-4</v>
      </c>
    </row>
    <row r="77" spans="1:19" x14ac:dyDescent="0.5">
      <c r="A77" s="11">
        <v>94</v>
      </c>
      <c r="B77" s="15" t="s">
        <v>14</v>
      </c>
      <c r="C77" s="11">
        <v>1</v>
      </c>
      <c r="D77" s="13">
        <v>0.25480000000000003</v>
      </c>
      <c r="E77" s="13">
        <v>3.105</v>
      </c>
      <c r="F77" s="14">
        <f t="shared" si="36"/>
        <v>4.6346550718874801E-4</v>
      </c>
      <c r="G77" s="14">
        <f t="shared" si="36"/>
        <v>1.4883051531156695E-3</v>
      </c>
      <c r="H77" s="14">
        <f t="shared" si="36"/>
        <v>1.2706673600876752E-3</v>
      </c>
      <c r="I77" s="14">
        <f t="shared" si="36"/>
        <v>1.2362583792063727E-3</v>
      </c>
      <c r="J77" s="14">
        <f t="shared" si="36"/>
        <v>4.2618991451296985E-4</v>
      </c>
      <c r="K77" s="14">
        <f t="shared" si="36"/>
        <v>4.0871226284424077E-4</v>
      </c>
      <c r="N77" s="14">
        <f t="shared" si="37"/>
        <v>7.724425119812466E-4</v>
      </c>
      <c r="O77" s="14">
        <f t="shared" si="37"/>
        <v>1.8603814413945873E-3</v>
      </c>
      <c r="P77" s="14">
        <f t="shared" si="37"/>
        <v>1.5883342001095939E-3</v>
      </c>
      <c r="Q77" s="14">
        <f t="shared" si="37"/>
        <v>1.5453229740079661E-3</v>
      </c>
      <c r="R77" s="14">
        <f t="shared" si="37"/>
        <v>4.2618991451296985E-4</v>
      </c>
      <c r="S77" s="14">
        <f t="shared" si="37"/>
        <v>4.0871226284424077E-4</v>
      </c>
    </row>
    <row r="78" spans="1:19" x14ac:dyDescent="0.5">
      <c r="A78" s="11">
        <v>95</v>
      </c>
      <c r="B78" s="12" t="s">
        <v>14</v>
      </c>
      <c r="C78" s="13">
        <v>1</v>
      </c>
      <c r="D78" s="13">
        <v>0.25480000000000003</v>
      </c>
      <c r="E78" s="13">
        <v>3.105</v>
      </c>
      <c r="F78" s="14">
        <f t="shared" si="36"/>
        <v>4.6053208252892948E-4</v>
      </c>
      <c r="G78" s="14">
        <f t="shared" si="36"/>
        <v>1.4846481044152652E-3</v>
      </c>
      <c r="H78" s="14">
        <f t="shared" si="36"/>
        <v>1.2757351775022976E-3</v>
      </c>
      <c r="I78" s="14">
        <f t="shared" si="36"/>
        <v>1.3112424630369289E-3</v>
      </c>
      <c r="J78" s="14">
        <f t="shared" si="36"/>
        <v>3.9384478795217185E-4</v>
      </c>
      <c r="K78" s="14">
        <f t="shared" si="36"/>
        <v>4.5119549341089834E-4</v>
      </c>
      <c r="N78" s="14">
        <f t="shared" si="37"/>
        <v>7.6755347088154906E-4</v>
      </c>
      <c r="O78" s="14">
        <f t="shared" si="37"/>
        <v>1.8558101305190815E-3</v>
      </c>
      <c r="P78" s="14">
        <f t="shared" si="37"/>
        <v>1.5946689718778723E-3</v>
      </c>
      <c r="Q78" s="14">
        <f t="shared" si="37"/>
        <v>1.6390530787961613E-3</v>
      </c>
      <c r="R78" s="14">
        <f t="shared" si="37"/>
        <v>3.9384478795217185E-4</v>
      </c>
      <c r="S78" s="14">
        <f t="shared" si="37"/>
        <v>4.5119549341089834E-4</v>
      </c>
    </row>
    <row r="79" spans="1:19" x14ac:dyDescent="0.5">
      <c r="A79" s="17">
        <v>97</v>
      </c>
      <c r="B79" s="18" t="s">
        <v>15</v>
      </c>
      <c r="C79" s="19">
        <v>1</v>
      </c>
      <c r="D79" s="19">
        <v>0.25440000000000002</v>
      </c>
      <c r="E79" s="19">
        <v>3.0876000000000001</v>
      </c>
      <c r="F79" s="20">
        <f t="shared" si="36"/>
        <v>4.7035735101953714E-4</v>
      </c>
      <c r="G79" s="20">
        <f t="shared" si="36"/>
        <v>1.443441757078452E-3</v>
      </c>
      <c r="H79" s="20">
        <f t="shared" si="36"/>
        <v>1.1065466253766792E-3</v>
      </c>
      <c r="I79" s="20">
        <f t="shared" si="36"/>
        <v>1.2104876773019323E-3</v>
      </c>
      <c r="J79" s="20">
        <f t="shared" si="36"/>
        <v>2.8613589287112564E-4</v>
      </c>
      <c r="K79" s="20">
        <f t="shared" si="36"/>
        <v>2.7283177782928901E-4</v>
      </c>
      <c r="N79" s="20">
        <f t="shared" si="37"/>
        <v>7.839289183658953E-4</v>
      </c>
      <c r="O79" s="20">
        <f t="shared" si="37"/>
        <v>1.8043021963480648E-3</v>
      </c>
      <c r="P79" s="20">
        <f t="shared" si="37"/>
        <v>1.383183281720849E-3</v>
      </c>
      <c r="Q79" s="20">
        <f t="shared" si="37"/>
        <v>1.5131095966274153E-3</v>
      </c>
      <c r="R79" s="20">
        <f t="shared" si="37"/>
        <v>2.8613589287112564E-4</v>
      </c>
      <c r="S79" s="20">
        <f t="shared" si="37"/>
        <v>2.7283177782928901E-4</v>
      </c>
    </row>
    <row r="80" spans="1:19" x14ac:dyDescent="0.5">
      <c r="A80" s="17">
        <v>98</v>
      </c>
      <c r="B80" s="21" t="s">
        <v>15</v>
      </c>
      <c r="C80" s="17">
        <v>1</v>
      </c>
      <c r="D80" s="19">
        <v>0.25440000000000002</v>
      </c>
      <c r="E80" s="19">
        <v>3.0876000000000001</v>
      </c>
      <c r="F80" s="20">
        <f t="shared" si="36"/>
        <v>4.4698541481446631E-4</v>
      </c>
      <c r="G80" s="20">
        <f t="shared" si="36"/>
        <v>1.326892163278505E-3</v>
      </c>
      <c r="H80" s="20">
        <f t="shared" si="36"/>
        <v>1.1431389058903041E-3</v>
      </c>
      <c r="I80" s="20">
        <f t="shared" si="36"/>
        <v>1.1790433607729548E-3</v>
      </c>
      <c r="J80" s="20">
        <f t="shared" si="36"/>
        <v>2.6339647643605787E-4</v>
      </c>
      <c r="K80" s="20">
        <f t="shared" si="36"/>
        <v>2.6553673547705748E-4</v>
      </c>
      <c r="N80" s="20">
        <f t="shared" si="37"/>
        <v>7.4497569135744367E-4</v>
      </c>
      <c r="O80" s="20">
        <f t="shared" si="37"/>
        <v>1.6586152040981314E-3</v>
      </c>
      <c r="P80" s="20">
        <f t="shared" si="37"/>
        <v>1.4289236323628799E-3</v>
      </c>
      <c r="Q80" s="20">
        <f t="shared" si="37"/>
        <v>1.4738042009661936E-3</v>
      </c>
      <c r="R80" s="20">
        <f t="shared" si="37"/>
        <v>2.6339647643605787E-4</v>
      </c>
      <c r="S80" s="20">
        <f t="shared" si="37"/>
        <v>2.6553673547705748E-4</v>
      </c>
    </row>
    <row r="81" spans="1:19" x14ac:dyDescent="0.5">
      <c r="A81" s="17">
        <v>99</v>
      </c>
      <c r="B81" s="18" t="s">
        <v>15</v>
      </c>
      <c r="C81" s="19">
        <v>1</v>
      </c>
      <c r="D81" s="19">
        <v>0.25440000000000002</v>
      </c>
      <c r="E81" s="19">
        <v>3.0876000000000001</v>
      </c>
      <c r="F81" s="20">
        <f t="shared" si="36"/>
        <v>4.4990689416071473E-4</v>
      </c>
      <c r="G81" s="20">
        <f t="shared" si="36"/>
        <v>1.3451029453307461E-3</v>
      </c>
      <c r="H81" s="20">
        <f t="shared" si="36"/>
        <v>1.0358865333241554E-3</v>
      </c>
      <c r="I81" s="20">
        <f t="shared" si="36"/>
        <v>1.1913964289392604E-3</v>
      </c>
      <c r="J81" s="20">
        <f t="shared" si="36"/>
        <v>3.2782491638617685E-4</v>
      </c>
      <c r="K81" s="20">
        <f t="shared" si="36"/>
        <v>2.640777784808272E-4</v>
      </c>
      <c r="N81" s="20">
        <f t="shared" si="37"/>
        <v>7.4984482360119142E-4</v>
      </c>
      <c r="O81" s="20">
        <f t="shared" si="37"/>
        <v>1.6813786816634328E-3</v>
      </c>
      <c r="P81" s="20">
        <f t="shared" si="37"/>
        <v>1.2948581666551943E-3</v>
      </c>
      <c r="Q81" s="20">
        <f t="shared" si="37"/>
        <v>1.4892455361740756E-3</v>
      </c>
      <c r="R81" s="20">
        <f t="shared" si="37"/>
        <v>3.2782491638617685E-4</v>
      </c>
      <c r="S81" s="20">
        <f t="shared" si="37"/>
        <v>2.640777784808272E-4</v>
      </c>
    </row>
    <row r="82" spans="1:19" x14ac:dyDescent="0.5">
      <c r="A82" s="17">
        <v>100</v>
      </c>
      <c r="B82" s="21" t="s">
        <v>15</v>
      </c>
      <c r="C82" s="17">
        <v>1</v>
      </c>
      <c r="D82" s="19">
        <v>0.25440000000000002</v>
      </c>
      <c r="E82" s="19">
        <v>3.0876000000000001</v>
      </c>
      <c r="F82" s="20">
        <f t="shared" si="36"/>
        <v>4.5282842340645216E-4</v>
      </c>
      <c r="G82" s="20">
        <f t="shared" si="36"/>
        <v>1.3742404534163449E-3</v>
      </c>
      <c r="H82" s="20">
        <f t="shared" si="36"/>
        <v>1.1620658965479402E-3</v>
      </c>
      <c r="I82" s="20">
        <f t="shared" si="36"/>
        <v>1.2301403980302743E-3</v>
      </c>
      <c r="J82" s="20">
        <f t="shared" si="36"/>
        <v>2.9561069349287784E-4</v>
      </c>
      <c r="K82" s="20">
        <f t="shared" si="36"/>
        <v>2.5094671368548332E-4</v>
      </c>
      <c r="N82" s="20">
        <f t="shared" si="37"/>
        <v>7.5471403901075358E-4</v>
      </c>
      <c r="O82" s="20">
        <f t="shared" si="37"/>
        <v>1.7178005667704312E-3</v>
      </c>
      <c r="P82" s="20">
        <f t="shared" si="37"/>
        <v>1.4525823706849253E-3</v>
      </c>
      <c r="Q82" s="20">
        <f t="shared" si="37"/>
        <v>1.5376754975378432E-3</v>
      </c>
      <c r="R82" s="20">
        <f t="shared" si="37"/>
        <v>2.9561069349287784E-4</v>
      </c>
      <c r="S82" s="20">
        <f t="shared" si="37"/>
        <v>2.5094671368548332E-4</v>
      </c>
    </row>
    <row r="83" spans="1:19" x14ac:dyDescent="0.5">
      <c r="A83" s="17">
        <v>101</v>
      </c>
      <c r="B83" s="18" t="s">
        <v>15</v>
      </c>
      <c r="C83" s="19">
        <v>1</v>
      </c>
      <c r="D83" s="19">
        <v>0.25440000000000002</v>
      </c>
      <c r="E83" s="19">
        <v>3.0876000000000001</v>
      </c>
      <c r="F83" s="20">
        <f t="shared" si="36"/>
        <v>4.4406394119434915E-4</v>
      </c>
      <c r="G83" s="20">
        <f t="shared" si="36"/>
        <v>1.3851667579051481E-3</v>
      </c>
      <c r="H83" s="20">
        <f t="shared" si="36"/>
        <v>1.1456624512935071E-3</v>
      </c>
      <c r="I83" s="20">
        <f t="shared" si="36"/>
        <v>1.227332931010855E-3</v>
      </c>
      <c r="J83" s="20">
        <f t="shared" si="36"/>
        <v>2.6908136954326974E-4</v>
      </c>
      <c r="K83" s="20">
        <f t="shared" si="36"/>
        <v>2.6115971415097204E-4</v>
      </c>
      <c r="N83" s="20">
        <f t="shared" si="37"/>
        <v>7.401065686572486E-4</v>
      </c>
      <c r="O83" s="20">
        <f t="shared" si="37"/>
        <v>1.7314584473814352E-3</v>
      </c>
      <c r="P83" s="20">
        <f t="shared" si="37"/>
        <v>1.4320780641168837E-3</v>
      </c>
      <c r="Q83" s="20">
        <f t="shared" si="37"/>
        <v>1.5341661637635687E-3</v>
      </c>
      <c r="R83" s="20">
        <f t="shared" si="37"/>
        <v>2.6908136954326974E-4</v>
      </c>
      <c r="S83" s="20">
        <f t="shared" si="37"/>
        <v>2.6115971415097204E-4</v>
      </c>
    </row>
    <row r="84" spans="1:19" x14ac:dyDescent="0.5">
      <c r="A84" s="17">
        <v>102</v>
      </c>
      <c r="B84" s="21" t="s">
        <v>15</v>
      </c>
      <c r="C84" s="17">
        <v>1</v>
      </c>
      <c r="D84" s="19">
        <v>0.25440000000000002</v>
      </c>
      <c r="E84" s="19">
        <v>3.0876000000000001</v>
      </c>
      <c r="F84" s="20">
        <f t="shared" si="36"/>
        <v>5.3463044716808026E-4</v>
      </c>
      <c r="G84" s="20">
        <f t="shared" si="36"/>
        <v>1.3305342866455116E-3</v>
      </c>
      <c r="H84" s="20">
        <f t="shared" si="36"/>
        <v>1.1305207018943082E-3</v>
      </c>
      <c r="I84" s="20">
        <f t="shared" si="36"/>
        <v>1.2200333506208641E-3</v>
      </c>
      <c r="J84" s="20">
        <f t="shared" si="36"/>
        <v>2.7666116918512591E-4</v>
      </c>
      <c r="K84" s="20">
        <f t="shared" si="36"/>
        <v>2.5970079392210348E-4</v>
      </c>
      <c r="N84" s="20">
        <f t="shared" si="37"/>
        <v>8.9105074528013372E-4</v>
      </c>
      <c r="O84" s="20">
        <f t="shared" si="37"/>
        <v>1.6631678583068892E-3</v>
      </c>
      <c r="P84" s="20">
        <f t="shared" si="37"/>
        <v>1.4131508773678851E-3</v>
      </c>
      <c r="Q84" s="20">
        <f t="shared" si="37"/>
        <v>1.5250416882760802E-3</v>
      </c>
      <c r="R84" s="20">
        <f t="shared" si="37"/>
        <v>2.7666116918512591E-4</v>
      </c>
      <c r="S84" s="20">
        <f t="shared" si="37"/>
        <v>2.5970079392210348E-4</v>
      </c>
    </row>
    <row r="85" spans="1:19" x14ac:dyDescent="0.5">
      <c r="A85" s="23">
        <v>104</v>
      </c>
      <c r="B85" s="24" t="s">
        <v>16</v>
      </c>
      <c r="C85" s="23">
        <v>1</v>
      </c>
      <c r="D85" s="23">
        <v>0.25629999999999997</v>
      </c>
      <c r="E85" s="23">
        <v>2.9134000000000002</v>
      </c>
      <c r="F85" s="25">
        <f t="shared" si="36"/>
        <v>6.2932460086675911E-5</v>
      </c>
      <c r="G85" s="25">
        <f t="shared" si="36"/>
        <v>1.0756009904018945E-3</v>
      </c>
      <c r="H85" s="25">
        <f t="shared" si="36"/>
        <v>9.1110825765412047E-4</v>
      </c>
      <c r="I85" s="25">
        <f t="shared" si="36"/>
        <v>1.0090887479936867E-3</v>
      </c>
      <c r="J85" s="25">
        <f t="shared" si="36"/>
        <v>1.8102648847060428E-4</v>
      </c>
      <c r="K85" s="25">
        <f t="shared" si="36"/>
        <v>1.9950463521177332E-4</v>
      </c>
      <c r="N85" s="25">
        <f t="shared" si="37"/>
        <v>1.0488743347779321E-4</v>
      </c>
      <c r="O85" s="25">
        <f t="shared" si="37"/>
        <v>1.3445012380023681E-3</v>
      </c>
      <c r="P85" s="25">
        <f t="shared" si="37"/>
        <v>1.1388853220676504E-3</v>
      </c>
      <c r="Q85" s="25">
        <f t="shared" si="37"/>
        <v>1.2613609349921085E-3</v>
      </c>
      <c r="R85" s="25">
        <f t="shared" si="37"/>
        <v>1.8102648847060428E-4</v>
      </c>
      <c r="S85" s="25">
        <f t="shared" si="37"/>
        <v>1.9950463521177332E-4</v>
      </c>
    </row>
    <row r="86" spans="1:19" x14ac:dyDescent="0.5">
      <c r="A86" s="23">
        <v>105</v>
      </c>
      <c r="B86" s="26" t="s">
        <v>16</v>
      </c>
      <c r="C86" s="27">
        <v>1</v>
      </c>
      <c r="D86" s="23">
        <v>0.25629999999999997</v>
      </c>
      <c r="E86" s="23">
        <v>2.9134000000000002</v>
      </c>
      <c r="F86" s="25">
        <f t="shared" si="36"/>
        <v>9.5766844948338718E-5</v>
      </c>
      <c r="G86" s="25">
        <f t="shared" si="36"/>
        <v>1.0403525500828053E-3</v>
      </c>
      <c r="H86" s="25">
        <f t="shared" si="36"/>
        <v>1.0363762579301795E-3</v>
      </c>
      <c r="I86" s="25">
        <f t="shared" si="36"/>
        <v>1.0196064606734917E-3</v>
      </c>
      <c r="J86" s="25">
        <f t="shared" si="36"/>
        <v>1.7037789213960108E-4</v>
      </c>
      <c r="K86" s="25">
        <f t="shared" si="36"/>
        <v>1.4484553978546616E-4</v>
      </c>
      <c r="N86" s="25">
        <f t="shared" si="37"/>
        <v>1.5961140824723117E-4</v>
      </c>
      <c r="O86" s="25">
        <f t="shared" si="37"/>
        <v>1.3004406876035066E-3</v>
      </c>
      <c r="P86" s="25">
        <f t="shared" si="37"/>
        <v>1.2954703224127243E-3</v>
      </c>
      <c r="Q86" s="25">
        <f t="shared" si="37"/>
        <v>1.2745080758418646E-3</v>
      </c>
      <c r="R86" s="25">
        <f t="shared" si="37"/>
        <v>1.7037789213960108E-4</v>
      </c>
      <c r="S86" s="25">
        <f t="shared" si="37"/>
        <v>1.4484553978546616E-4</v>
      </c>
    </row>
    <row r="87" spans="1:19" x14ac:dyDescent="0.5">
      <c r="A87" s="23">
        <v>106</v>
      </c>
      <c r="B87" s="24" t="s">
        <v>16</v>
      </c>
      <c r="C87" s="23">
        <v>1</v>
      </c>
      <c r="D87" s="23">
        <v>0.25629999999999997</v>
      </c>
      <c r="E87" s="23">
        <v>2.9134000000000002</v>
      </c>
      <c r="F87" s="25">
        <f t="shared" si="36"/>
        <v>6.5668653270660327E-5</v>
      </c>
      <c r="G87" s="25">
        <f t="shared" si="36"/>
        <v>1.1301797117458832E-3</v>
      </c>
      <c r="H87" s="25">
        <f t="shared" si="36"/>
        <v>9.406523514510944E-4</v>
      </c>
      <c r="I87" s="25">
        <f t="shared" si="36"/>
        <v>1.1095343070510952E-3</v>
      </c>
      <c r="J87" s="25">
        <f t="shared" si="36"/>
        <v>1.7215259897602968E-4</v>
      </c>
      <c r="K87" s="25">
        <f t="shared" si="36"/>
        <v>1.8993928939902913E-4</v>
      </c>
      <c r="N87" s="25">
        <f t="shared" si="37"/>
        <v>1.0944775545110056E-4</v>
      </c>
      <c r="O87" s="25">
        <f t="shared" si="37"/>
        <v>1.4127246396823539E-3</v>
      </c>
      <c r="P87" s="25">
        <f t="shared" si="37"/>
        <v>1.175815439313868E-3</v>
      </c>
      <c r="Q87" s="25">
        <f t="shared" si="37"/>
        <v>1.386917883813869E-3</v>
      </c>
      <c r="R87" s="25">
        <f t="shared" si="37"/>
        <v>1.7215259897602968E-4</v>
      </c>
      <c r="S87" s="25">
        <f t="shared" si="37"/>
        <v>1.8993928939902913E-4</v>
      </c>
    </row>
    <row r="88" spans="1:19" x14ac:dyDescent="0.5">
      <c r="A88" s="23">
        <v>107</v>
      </c>
      <c r="B88" s="26" t="s">
        <v>16</v>
      </c>
      <c r="C88" s="27">
        <v>1</v>
      </c>
      <c r="D88" s="23">
        <v>0.25629999999999997</v>
      </c>
      <c r="E88" s="23">
        <v>2.9134000000000002</v>
      </c>
      <c r="F88" s="25">
        <f t="shared" si="36"/>
        <v>9.576685414199413E-5</v>
      </c>
      <c r="G88" s="25">
        <f t="shared" si="36"/>
        <v>1.06991581054443E-3</v>
      </c>
      <c r="H88" s="25">
        <f t="shared" si="36"/>
        <v>9.9974091859667924E-4</v>
      </c>
      <c r="I88" s="25">
        <f t="shared" si="36"/>
        <v>1.0821876214663073E-3</v>
      </c>
      <c r="J88" s="25">
        <f t="shared" si="36"/>
        <v>2.20071646971456E-4</v>
      </c>
      <c r="K88" s="25">
        <f t="shared" si="36"/>
        <v>1.4757849436545598E-4</v>
      </c>
      <c r="N88" s="25">
        <f t="shared" si="37"/>
        <v>1.5961142356999024E-4</v>
      </c>
      <c r="O88" s="25">
        <f t="shared" si="37"/>
        <v>1.3373947631805376E-3</v>
      </c>
      <c r="P88" s="25">
        <f t="shared" si="37"/>
        <v>1.2496761482458489E-3</v>
      </c>
      <c r="Q88" s="25">
        <f t="shared" si="37"/>
        <v>1.3527345268328841E-3</v>
      </c>
      <c r="R88" s="25">
        <f t="shared" si="37"/>
        <v>2.20071646971456E-4</v>
      </c>
      <c r="S88" s="25">
        <f t="shared" si="37"/>
        <v>1.4757849436545598E-4</v>
      </c>
    </row>
    <row r="89" spans="1:19" x14ac:dyDescent="0.5">
      <c r="A89" s="29">
        <v>109</v>
      </c>
      <c r="B89" s="30" t="s">
        <v>17</v>
      </c>
      <c r="C89" s="31">
        <v>1</v>
      </c>
      <c r="D89" s="31">
        <v>0.253</v>
      </c>
      <c r="E89" s="31">
        <v>3.2124999999999999</v>
      </c>
      <c r="F89" s="32">
        <f t="shared" si="36"/>
        <v>7.6411374497626768E-5</v>
      </c>
      <c r="G89" s="32">
        <f t="shared" si="36"/>
        <v>1.9089802542493382E-3</v>
      </c>
      <c r="H89" s="32">
        <f t="shared" si="36"/>
        <v>1.85602983748179E-3</v>
      </c>
      <c r="I89" s="32">
        <f t="shared" si="36"/>
        <v>1.8586055431801718E-3</v>
      </c>
      <c r="J89" s="32">
        <f t="shared" si="36"/>
        <v>1.5265229439246234E-4</v>
      </c>
      <c r="K89" s="32">
        <f t="shared" si="36"/>
        <v>1.679048186795479E-4</v>
      </c>
      <c r="N89" s="32">
        <f t="shared" si="37"/>
        <v>1.2735229082937795E-4</v>
      </c>
      <c r="O89" s="32">
        <f t="shared" si="37"/>
        <v>2.3862253178116729E-3</v>
      </c>
      <c r="P89" s="32">
        <f t="shared" si="37"/>
        <v>2.3200372968522377E-3</v>
      </c>
      <c r="Q89" s="32">
        <f t="shared" si="37"/>
        <v>2.3232569289752146E-3</v>
      </c>
      <c r="R89" s="32">
        <f t="shared" si="37"/>
        <v>1.5265229439246234E-4</v>
      </c>
      <c r="S89" s="32">
        <f t="shared" si="37"/>
        <v>1.679048186795479E-4</v>
      </c>
    </row>
    <row r="90" spans="1:19" x14ac:dyDescent="0.5">
      <c r="A90" s="29">
        <v>110</v>
      </c>
      <c r="B90" s="33" t="s">
        <v>17</v>
      </c>
      <c r="C90" s="29">
        <v>1</v>
      </c>
      <c r="D90" s="31">
        <v>0.253</v>
      </c>
      <c r="E90" s="31">
        <v>3.2124999999999999</v>
      </c>
      <c r="F90" s="32">
        <f t="shared" ref="F90:K105" si="38">(F30*$C30*$E30)/(1000*$D30)</f>
        <v>6.4185539721169229E-5</v>
      </c>
      <c r="G90" s="32">
        <f t="shared" si="38"/>
        <v>1.9381948797791522E-3</v>
      </c>
      <c r="H90" s="32">
        <f t="shared" si="38"/>
        <v>1.8283062003259193E-3</v>
      </c>
      <c r="I90" s="32">
        <f t="shared" si="38"/>
        <v>1.9226444921050224E-3</v>
      </c>
      <c r="J90" s="32">
        <f t="shared" si="38"/>
        <v>1.784248723292264E-4</v>
      </c>
      <c r="K90" s="32">
        <f t="shared" si="38"/>
        <v>1.5721992939436903E-4</v>
      </c>
      <c r="N90" s="32">
        <f t="shared" ref="N90:S105" si="39">(N30*$C30*$E30)/(1000*$D30)</f>
        <v>1.0697589953528205E-4</v>
      </c>
      <c r="O90" s="32">
        <f t="shared" si="39"/>
        <v>2.42274359972394E-3</v>
      </c>
      <c r="P90" s="32">
        <f t="shared" si="39"/>
        <v>2.2853827504073984E-3</v>
      </c>
      <c r="Q90" s="32">
        <f t="shared" si="39"/>
        <v>2.4033056151312781E-3</v>
      </c>
      <c r="R90" s="32">
        <f t="shared" si="39"/>
        <v>1.784248723292264E-4</v>
      </c>
      <c r="S90" s="32">
        <f t="shared" si="39"/>
        <v>1.5721992939436903E-4</v>
      </c>
    </row>
    <row r="91" spans="1:19" x14ac:dyDescent="0.5">
      <c r="A91" s="29">
        <v>111</v>
      </c>
      <c r="B91" s="30" t="s">
        <v>17</v>
      </c>
      <c r="C91" s="31">
        <v>1</v>
      </c>
      <c r="D91" s="31">
        <v>0.253</v>
      </c>
      <c r="E91" s="31">
        <v>3.2124999999999999</v>
      </c>
      <c r="F91" s="32">
        <f t="shared" si="38"/>
        <v>6.4185554269926407E-5</v>
      </c>
      <c r="G91" s="32">
        <f t="shared" si="38"/>
        <v>2.0499737616569368E-3</v>
      </c>
      <c r="H91" s="32">
        <f t="shared" si="38"/>
        <v>1.7530569719637786E-3</v>
      </c>
      <c r="I91" s="32">
        <f t="shared" si="38"/>
        <v>1.8151299279255768E-3</v>
      </c>
      <c r="J91" s="32">
        <f t="shared" si="38"/>
        <v>1.8040734779361002E-4</v>
      </c>
      <c r="K91" s="32">
        <f t="shared" si="38"/>
        <v>1.5721990375045951E-4</v>
      </c>
      <c r="N91" s="32">
        <f t="shared" si="39"/>
        <v>1.0697592378321066E-4</v>
      </c>
      <c r="O91" s="32">
        <f t="shared" si="39"/>
        <v>2.5624672020711711E-3</v>
      </c>
      <c r="P91" s="32">
        <f t="shared" si="39"/>
        <v>2.1913212149547233E-3</v>
      </c>
      <c r="Q91" s="32">
        <f t="shared" si="39"/>
        <v>2.2689124099069709E-3</v>
      </c>
      <c r="R91" s="32">
        <f t="shared" si="39"/>
        <v>1.8040734779361002E-4</v>
      </c>
      <c r="S91" s="32">
        <f t="shared" si="39"/>
        <v>1.5721990375045951E-4</v>
      </c>
    </row>
    <row r="92" spans="1:19" x14ac:dyDescent="0.5">
      <c r="A92" s="29">
        <v>112</v>
      </c>
      <c r="B92" s="33" t="s">
        <v>17</v>
      </c>
      <c r="C92" s="29">
        <v>1</v>
      </c>
      <c r="D92" s="31">
        <v>0.253</v>
      </c>
      <c r="E92" s="31">
        <v>3.2124999999999999</v>
      </c>
      <c r="F92" s="32">
        <f t="shared" si="38"/>
        <v>6.4185539721169229E-5</v>
      </c>
      <c r="G92" s="32">
        <f t="shared" si="38"/>
        <v>2.0753779052373354E-3</v>
      </c>
      <c r="H92" s="32">
        <f t="shared" si="38"/>
        <v>1.7622981073335249E-3</v>
      </c>
      <c r="I92" s="32">
        <f t="shared" si="38"/>
        <v>1.7969176382544967E-3</v>
      </c>
      <c r="J92" s="32">
        <f t="shared" si="38"/>
        <v>1.526522705229842E-4</v>
      </c>
      <c r="K92" s="32">
        <f t="shared" si="38"/>
        <v>1.5874632682410722E-4</v>
      </c>
      <c r="N92" s="32">
        <f t="shared" si="39"/>
        <v>1.0697589953528205E-4</v>
      </c>
      <c r="O92" s="32">
        <f t="shared" si="39"/>
        <v>2.594222381546669E-3</v>
      </c>
      <c r="P92" s="32">
        <f t="shared" si="39"/>
        <v>2.2028726341669059E-3</v>
      </c>
      <c r="Q92" s="32">
        <f t="shared" si="39"/>
        <v>2.2461470478181205E-3</v>
      </c>
      <c r="R92" s="32">
        <f t="shared" si="39"/>
        <v>1.526522705229842E-4</v>
      </c>
      <c r="S92" s="32">
        <f t="shared" si="39"/>
        <v>1.5874632682410722E-4</v>
      </c>
    </row>
    <row r="93" spans="1:19" x14ac:dyDescent="0.5">
      <c r="A93" s="29">
        <v>113</v>
      </c>
      <c r="B93" s="30" t="s">
        <v>17</v>
      </c>
      <c r="C93" s="31">
        <v>1</v>
      </c>
      <c r="D93" s="31">
        <v>0.253</v>
      </c>
      <c r="E93" s="31">
        <v>3.2124999999999999</v>
      </c>
      <c r="F93" s="32">
        <f t="shared" si="38"/>
        <v>6.112908316657793E-5</v>
      </c>
      <c r="G93" s="32">
        <f t="shared" si="38"/>
        <v>1.9229524895941622E-3</v>
      </c>
      <c r="H93" s="32">
        <f t="shared" si="38"/>
        <v>1.7451362241277676E-3</v>
      </c>
      <c r="I93" s="32">
        <f t="shared" si="38"/>
        <v>1.8368675743985101E-3</v>
      </c>
      <c r="J93" s="32">
        <f t="shared" si="38"/>
        <v>1.6256479716802758E-4</v>
      </c>
      <c r="K93" s="32">
        <f t="shared" si="38"/>
        <v>1.2821809913817576E-4</v>
      </c>
      <c r="N93" s="32">
        <f t="shared" si="39"/>
        <v>1.0188180527762991E-4</v>
      </c>
      <c r="O93" s="32">
        <f t="shared" si="39"/>
        <v>2.4036906119927035E-3</v>
      </c>
      <c r="P93" s="32">
        <f t="shared" si="39"/>
        <v>2.1814202801597096E-3</v>
      </c>
      <c r="Q93" s="32">
        <f t="shared" si="39"/>
        <v>2.296084467998138E-3</v>
      </c>
      <c r="R93" s="32">
        <f t="shared" si="39"/>
        <v>1.6256479716802758E-4</v>
      </c>
      <c r="S93" s="32">
        <f t="shared" si="39"/>
        <v>1.2821809913817576E-4</v>
      </c>
    </row>
    <row r="94" spans="1:19" x14ac:dyDescent="0.5">
      <c r="A94" s="35">
        <v>115</v>
      </c>
      <c r="B94" s="36" t="s">
        <v>18</v>
      </c>
      <c r="C94" s="37">
        <v>1</v>
      </c>
      <c r="D94" s="37">
        <v>0.25609999999999999</v>
      </c>
      <c r="E94" s="37">
        <v>3.1501000000000001</v>
      </c>
      <c r="F94" s="38">
        <f t="shared" si="38"/>
        <v>5.0333704467717614E-5</v>
      </c>
      <c r="G94" s="38">
        <f t="shared" si="38"/>
        <v>8.4276905964036919E-4</v>
      </c>
      <c r="H94" s="38">
        <f t="shared" si="38"/>
        <v>7.2759045026308394E-4</v>
      </c>
      <c r="I94" s="38">
        <f t="shared" si="38"/>
        <v>8.7397918613033206E-4</v>
      </c>
      <c r="J94" s="38">
        <f t="shared" si="38"/>
        <v>1.0946597142857553E-4</v>
      </c>
      <c r="K94" s="38">
        <f t="shared" si="38"/>
        <v>1.2272700348646743E-4</v>
      </c>
      <c r="N94" s="38">
        <f t="shared" si="39"/>
        <v>8.3889507446196021E-5</v>
      </c>
      <c r="O94" s="38">
        <f t="shared" si="39"/>
        <v>1.0534613245504617E-3</v>
      </c>
      <c r="P94" s="38">
        <f t="shared" si="39"/>
        <v>9.0948806282885493E-4</v>
      </c>
      <c r="Q94" s="38">
        <f t="shared" si="39"/>
        <v>1.0924739826629151E-3</v>
      </c>
      <c r="R94" s="38">
        <f t="shared" si="39"/>
        <v>1.0946597142857553E-4</v>
      </c>
      <c r="S94" s="38">
        <f t="shared" si="39"/>
        <v>1.2272700348646743E-4</v>
      </c>
    </row>
    <row r="95" spans="1:19" x14ac:dyDescent="0.5">
      <c r="A95" s="35">
        <v>116</v>
      </c>
      <c r="B95" s="39" t="s">
        <v>18</v>
      </c>
      <c r="C95" s="35">
        <v>1</v>
      </c>
      <c r="D95" s="37">
        <v>0.25609999999999999</v>
      </c>
      <c r="E95" s="37">
        <v>3.1501000000000001</v>
      </c>
      <c r="F95" s="38">
        <f t="shared" si="38"/>
        <v>5.0333711099935074E-5</v>
      </c>
      <c r="G95" s="38">
        <f t="shared" si="38"/>
        <v>8.3784761330065924E-4</v>
      </c>
      <c r="H95" s="38">
        <f t="shared" si="38"/>
        <v>7.7618309425367914E-4</v>
      </c>
      <c r="I95" s="38">
        <f t="shared" si="38"/>
        <v>7.8805508139587557E-4</v>
      </c>
      <c r="J95" s="38">
        <f t="shared" si="38"/>
        <v>1.152273720247748E-4</v>
      </c>
      <c r="K95" s="38">
        <f t="shared" si="38"/>
        <v>1.1976973550731672E-4</v>
      </c>
      <c r="N95" s="38">
        <f t="shared" si="39"/>
        <v>8.3889518499891794E-5</v>
      </c>
      <c r="O95" s="38">
        <f t="shared" si="39"/>
        <v>1.0473095166258239E-3</v>
      </c>
      <c r="P95" s="38">
        <f t="shared" si="39"/>
        <v>9.7022886781709884E-4</v>
      </c>
      <c r="Q95" s="38">
        <f t="shared" si="39"/>
        <v>9.8506885174484454E-4</v>
      </c>
      <c r="R95" s="38">
        <f t="shared" si="39"/>
        <v>1.152273720247748E-4</v>
      </c>
      <c r="S95" s="38">
        <f t="shared" si="39"/>
        <v>1.1976973550731672E-4</v>
      </c>
    </row>
    <row r="96" spans="1:19" x14ac:dyDescent="0.5">
      <c r="A96" s="35">
        <v>117</v>
      </c>
      <c r="B96" s="36" t="s">
        <v>18</v>
      </c>
      <c r="C96" s="37">
        <v>1</v>
      </c>
      <c r="D96" s="37">
        <v>0.25609999999999999</v>
      </c>
      <c r="E96" s="37">
        <v>3.1501000000000001</v>
      </c>
      <c r="F96" s="38">
        <f t="shared" si="38"/>
        <v>5.0333711099935074E-5</v>
      </c>
      <c r="G96" s="38">
        <f t="shared" si="38"/>
        <v>8.6737624896390667E-4</v>
      </c>
      <c r="H96" s="38">
        <f t="shared" si="38"/>
        <v>8.0943092142504692E-4</v>
      </c>
      <c r="I96" s="38">
        <f t="shared" si="38"/>
        <v>7.869170958422734E-4</v>
      </c>
      <c r="J96" s="38">
        <f t="shared" si="38"/>
        <v>1.2098875057401212E-4</v>
      </c>
      <c r="K96" s="38">
        <f t="shared" si="38"/>
        <v>1.0054735391016764E-4</v>
      </c>
      <c r="N96" s="38">
        <f t="shared" si="39"/>
        <v>8.3889518499891794E-5</v>
      </c>
      <c r="O96" s="38">
        <f t="shared" si="39"/>
        <v>1.0842203112048836E-3</v>
      </c>
      <c r="P96" s="38">
        <f t="shared" si="39"/>
        <v>1.0117886517813086E-3</v>
      </c>
      <c r="Q96" s="38">
        <f t="shared" si="39"/>
        <v>9.8364636980284169E-4</v>
      </c>
      <c r="R96" s="38">
        <f t="shared" si="39"/>
        <v>1.2098875057401212E-4</v>
      </c>
      <c r="S96" s="38">
        <f t="shared" si="39"/>
        <v>1.0054735391016764E-4</v>
      </c>
    </row>
    <row r="97" spans="1:19" x14ac:dyDescent="0.5">
      <c r="A97" s="35">
        <v>118</v>
      </c>
      <c r="B97" s="39" t="s">
        <v>18</v>
      </c>
      <c r="C97" s="35">
        <v>1</v>
      </c>
      <c r="D97" s="37">
        <v>0.25609999999999999</v>
      </c>
      <c r="E97" s="37">
        <v>3.1501000000000001</v>
      </c>
      <c r="F97" s="38">
        <f t="shared" si="38"/>
        <v>6.5137749677100884E-5</v>
      </c>
      <c r="G97" s="38">
        <f t="shared" si="38"/>
        <v>8.7229770598354437E-4</v>
      </c>
      <c r="H97" s="38">
        <f t="shared" si="38"/>
        <v>8.1966107740026107E-4</v>
      </c>
      <c r="I97" s="38">
        <f t="shared" si="38"/>
        <v>8.4154421349624483E-4</v>
      </c>
      <c r="J97" s="38">
        <f t="shared" si="38"/>
        <v>1.2290920274141658E-4</v>
      </c>
      <c r="K97" s="38">
        <f t="shared" si="38"/>
        <v>1.1681245510748556E-4</v>
      </c>
      <c r="N97" s="38">
        <f t="shared" si="39"/>
        <v>1.0856291612850148E-4</v>
      </c>
      <c r="O97" s="38">
        <f t="shared" si="39"/>
        <v>1.0903721324794307E-3</v>
      </c>
      <c r="P97" s="38">
        <f t="shared" si="39"/>
        <v>1.0245763467503263E-3</v>
      </c>
      <c r="Q97" s="38">
        <f t="shared" si="39"/>
        <v>1.051930266870306E-3</v>
      </c>
      <c r="R97" s="38">
        <f t="shared" si="39"/>
        <v>1.2290920274141658E-4</v>
      </c>
      <c r="S97" s="38">
        <f t="shared" si="39"/>
        <v>1.1681245510748556E-4</v>
      </c>
    </row>
    <row r="98" spans="1:19" x14ac:dyDescent="0.5">
      <c r="A98" s="35">
        <v>119</v>
      </c>
      <c r="B98" s="36" t="s">
        <v>18</v>
      </c>
      <c r="C98" s="37">
        <v>1</v>
      </c>
      <c r="D98" s="37">
        <v>0.25609999999999999</v>
      </c>
      <c r="E98" s="37">
        <v>3.1501000000000001</v>
      </c>
      <c r="F98" s="38">
        <f t="shared" si="38"/>
        <v>3.8490475595648963E-5</v>
      </c>
      <c r="G98" s="38">
        <f t="shared" si="38"/>
        <v>8.7967995507584823E-4</v>
      </c>
      <c r="H98" s="38">
        <f t="shared" si="38"/>
        <v>7.2375426960026416E-4</v>
      </c>
      <c r="I98" s="38">
        <f t="shared" si="38"/>
        <v>8.0455707318301576E-4</v>
      </c>
      <c r="J98" s="38">
        <f t="shared" si="38"/>
        <v>1.2290922048655153E-4</v>
      </c>
      <c r="K98" s="38">
        <f t="shared" si="38"/>
        <v>1.1829107357120929E-4</v>
      </c>
      <c r="N98" s="38">
        <f t="shared" si="39"/>
        <v>6.4150792659414926E-5</v>
      </c>
      <c r="O98" s="38">
        <f t="shared" si="39"/>
        <v>1.0995999438448104E-3</v>
      </c>
      <c r="P98" s="38">
        <f t="shared" si="39"/>
        <v>9.0469283700033007E-4</v>
      </c>
      <c r="Q98" s="38">
        <f t="shared" si="39"/>
        <v>1.0056963414787697E-3</v>
      </c>
      <c r="R98" s="38">
        <f t="shared" si="39"/>
        <v>1.2290922048655153E-4</v>
      </c>
      <c r="S98" s="38">
        <f t="shared" si="39"/>
        <v>1.1829107357120929E-4</v>
      </c>
    </row>
    <row r="99" spans="1:19" x14ac:dyDescent="0.5">
      <c r="A99" s="35">
        <v>120</v>
      </c>
      <c r="B99" s="39" t="s">
        <v>18</v>
      </c>
      <c r="C99" s="35">
        <v>1</v>
      </c>
      <c r="D99" s="37">
        <v>0.25609999999999999</v>
      </c>
      <c r="E99" s="37">
        <v>3.1501000000000001</v>
      </c>
      <c r="F99" s="38">
        <f t="shared" si="38"/>
        <v>7.4020180450452608E-5</v>
      </c>
      <c r="G99" s="38">
        <f t="shared" si="38"/>
        <v>7.886333951957823E-4</v>
      </c>
      <c r="H99" s="38">
        <f t="shared" si="38"/>
        <v>8.2477593732711938E-4</v>
      </c>
      <c r="I99" s="38">
        <f t="shared" si="38"/>
        <v>8.6715074284513655E-4</v>
      </c>
      <c r="J99" s="38">
        <f t="shared" si="38"/>
        <v>1.1330689565945961E-4</v>
      </c>
      <c r="K99" s="38">
        <f t="shared" si="38"/>
        <v>9.3154148149304859E-5</v>
      </c>
      <c r="N99" s="38">
        <f t="shared" si="39"/>
        <v>1.2336696741742104E-4</v>
      </c>
      <c r="O99" s="38">
        <f t="shared" si="39"/>
        <v>9.8579174399472777E-4</v>
      </c>
      <c r="P99" s="38">
        <f t="shared" si="39"/>
        <v>1.0309699216588992E-3</v>
      </c>
      <c r="Q99" s="38">
        <f t="shared" si="39"/>
        <v>1.0839384285564208E-3</v>
      </c>
      <c r="R99" s="38">
        <f t="shared" si="39"/>
        <v>1.1330689565945961E-4</v>
      </c>
      <c r="S99" s="38">
        <f t="shared" si="39"/>
        <v>9.3154148149304859E-5</v>
      </c>
    </row>
    <row r="100" spans="1:19" x14ac:dyDescent="0.5">
      <c r="A100" s="41">
        <v>122</v>
      </c>
      <c r="B100" s="42" t="s">
        <v>19</v>
      </c>
      <c r="C100" s="41">
        <v>1</v>
      </c>
      <c r="D100" s="41">
        <v>0.2545</v>
      </c>
      <c r="E100" s="41">
        <v>3.3292000000000002</v>
      </c>
      <c r="F100" s="43">
        <f t="shared" si="38"/>
        <v>5.9829317635440878E-5</v>
      </c>
      <c r="G100" s="43">
        <f t="shared" si="38"/>
        <v>8.5836433665652722E-4</v>
      </c>
      <c r="H100" s="43">
        <f t="shared" si="38"/>
        <v>7.6565543776202689E-4</v>
      </c>
      <c r="I100" s="43">
        <f t="shared" si="38"/>
        <v>7.5218631893672323E-4</v>
      </c>
      <c r="J100" s="43">
        <f t="shared" si="38"/>
        <v>9.5995821516635851E-5</v>
      </c>
      <c r="K100" s="43">
        <f t="shared" si="38"/>
        <v>8.0201401450473816E-5</v>
      </c>
      <c r="N100" s="43">
        <f t="shared" si="39"/>
        <v>9.9715529392401461E-5</v>
      </c>
      <c r="O100" s="43">
        <f t="shared" si="39"/>
        <v>1.0729554208206589E-3</v>
      </c>
      <c r="P100" s="43">
        <f t="shared" si="39"/>
        <v>9.5706929720253359E-4</v>
      </c>
      <c r="Q100" s="43">
        <f t="shared" si="39"/>
        <v>9.4023289867090412E-4</v>
      </c>
      <c r="R100" s="43">
        <f t="shared" si="39"/>
        <v>9.5995821516635851E-5</v>
      </c>
      <c r="S100" s="43">
        <f t="shared" si="39"/>
        <v>8.0201401450473816E-5</v>
      </c>
    </row>
    <row r="101" spans="1:19" x14ac:dyDescent="0.5">
      <c r="A101" s="41">
        <v>123</v>
      </c>
      <c r="B101" s="44" t="s">
        <v>19</v>
      </c>
      <c r="C101" s="45">
        <v>1</v>
      </c>
      <c r="D101" s="41">
        <v>0.2545</v>
      </c>
      <c r="E101" s="41">
        <v>3.3292000000000002</v>
      </c>
      <c r="F101" s="43">
        <f t="shared" si="38"/>
        <v>9.131847297048085E-5</v>
      </c>
      <c r="G101" s="43">
        <f t="shared" si="38"/>
        <v>8.2172571068856728E-4</v>
      </c>
      <c r="H101" s="43">
        <f t="shared" si="38"/>
        <v>7.2621572781494427E-4</v>
      </c>
      <c r="I101" s="43">
        <f t="shared" si="38"/>
        <v>8.2783342841346327E-4</v>
      </c>
      <c r="J101" s="43">
        <f t="shared" si="38"/>
        <v>1.0416571036444828E-4</v>
      </c>
      <c r="K101" s="43">
        <f t="shared" si="38"/>
        <v>7.8628821592899826E-5</v>
      </c>
      <c r="N101" s="43">
        <f t="shared" si="39"/>
        <v>1.5219745495080142E-4</v>
      </c>
      <c r="O101" s="43">
        <f t="shared" si="39"/>
        <v>1.0271571383607093E-3</v>
      </c>
      <c r="P101" s="43">
        <f t="shared" si="39"/>
        <v>9.0776965976868034E-4</v>
      </c>
      <c r="Q101" s="43">
        <f t="shared" si="39"/>
        <v>1.0347917855168291E-3</v>
      </c>
      <c r="R101" s="43">
        <f t="shared" si="39"/>
        <v>1.0416571036444828E-4</v>
      </c>
      <c r="S101" s="43">
        <f t="shared" si="39"/>
        <v>7.8628821592899826E-5</v>
      </c>
    </row>
    <row r="102" spans="1:19" x14ac:dyDescent="0.5">
      <c r="A102" s="47">
        <v>125</v>
      </c>
      <c r="B102" s="48" t="s">
        <v>20</v>
      </c>
      <c r="C102" s="49">
        <v>1</v>
      </c>
      <c r="D102" s="49">
        <v>0.25230000000000002</v>
      </c>
      <c r="E102" s="49">
        <v>3.2454000000000001</v>
      </c>
      <c r="F102" s="50">
        <f t="shared" si="38"/>
        <v>5.263749250734726E-5</v>
      </c>
      <c r="G102" s="50">
        <f t="shared" si="38"/>
        <v>1.2197417775120483E-3</v>
      </c>
      <c r="H102" s="50">
        <f t="shared" si="38"/>
        <v>9.6549774178525069E-4</v>
      </c>
      <c r="I102" s="50">
        <f t="shared" si="38"/>
        <v>1.1520187220243421E-3</v>
      </c>
      <c r="J102" s="50">
        <f t="shared" si="38"/>
        <v>7.0292357482574979E-5</v>
      </c>
      <c r="K102" s="50">
        <f t="shared" si="38"/>
        <v>7.5769364233124197E-5</v>
      </c>
      <c r="N102" s="50">
        <f t="shared" si="39"/>
        <v>8.7729154178912109E-5</v>
      </c>
      <c r="O102" s="50">
        <f t="shared" si="39"/>
        <v>1.5246772218900605E-3</v>
      </c>
      <c r="P102" s="50">
        <f t="shared" si="39"/>
        <v>1.2068721772315633E-3</v>
      </c>
      <c r="Q102" s="50">
        <f t="shared" si="39"/>
        <v>1.4400234025304277E-3</v>
      </c>
      <c r="R102" s="50">
        <f t="shared" si="39"/>
        <v>7.0292357482574979E-5</v>
      </c>
      <c r="S102" s="50">
        <f t="shared" si="39"/>
        <v>7.5769364233124197E-5</v>
      </c>
    </row>
    <row r="103" spans="1:19" x14ac:dyDescent="0.5">
      <c r="A103" s="47">
        <v>126</v>
      </c>
      <c r="B103" s="51" t="s">
        <v>20</v>
      </c>
      <c r="C103" s="47">
        <v>1</v>
      </c>
      <c r="D103" s="49">
        <v>0.25230000000000002</v>
      </c>
      <c r="E103" s="49">
        <v>3.2454000000000001</v>
      </c>
      <c r="F103" s="50">
        <f t="shared" si="38"/>
        <v>3.4059543673679326E-5</v>
      </c>
      <c r="G103" s="50">
        <f t="shared" si="38"/>
        <v>1.2158817503731196E-3</v>
      </c>
      <c r="H103" s="50">
        <f t="shared" si="38"/>
        <v>1.0845178643871104E-3</v>
      </c>
      <c r="I103" s="50">
        <f t="shared" si="38"/>
        <v>1.0960792995459191E-3</v>
      </c>
      <c r="J103" s="50">
        <f t="shared" si="38"/>
        <v>9.0375925949029719E-5</v>
      </c>
      <c r="K103" s="50">
        <f t="shared" si="38"/>
        <v>1.1597365658570926E-4</v>
      </c>
      <c r="N103" s="50">
        <f t="shared" si="39"/>
        <v>5.6765906122798867E-5</v>
      </c>
      <c r="O103" s="50">
        <f t="shared" si="39"/>
        <v>1.5198521879663995E-3</v>
      </c>
      <c r="P103" s="50">
        <f t="shared" si="39"/>
        <v>1.3556473304838883E-3</v>
      </c>
      <c r="Q103" s="50">
        <f t="shared" si="39"/>
        <v>1.3700991244323989E-3</v>
      </c>
      <c r="R103" s="50">
        <f t="shared" si="39"/>
        <v>9.0375925949029719E-5</v>
      </c>
      <c r="S103" s="50">
        <f t="shared" si="39"/>
        <v>1.1597365658570926E-4</v>
      </c>
    </row>
    <row r="104" spans="1:19" x14ac:dyDescent="0.5">
      <c r="A104" s="53">
        <v>128</v>
      </c>
      <c r="B104" s="54" t="s">
        <v>21</v>
      </c>
      <c r="C104" s="53">
        <v>1</v>
      </c>
      <c r="D104" s="53">
        <v>0.25490000000000002</v>
      </c>
      <c r="E104" s="53">
        <v>3.1823999999999999</v>
      </c>
      <c r="F104" s="55">
        <f t="shared" si="38"/>
        <v>6.3110202035451205E-5</v>
      </c>
      <c r="G104" s="55">
        <f t="shared" si="38"/>
        <v>2.237941153670959E-3</v>
      </c>
      <c r="H104" s="55">
        <f t="shared" si="38"/>
        <v>2.0066618051124371E-3</v>
      </c>
      <c r="I104" s="55">
        <f t="shared" si="38"/>
        <v>2.2018062426399235E-3</v>
      </c>
      <c r="J104" s="55">
        <f t="shared" si="38"/>
        <v>9.356544728062629E-5</v>
      </c>
      <c r="K104" s="55">
        <f t="shared" si="38"/>
        <v>8.2545707147004747E-5</v>
      </c>
      <c r="N104" s="55">
        <f t="shared" si="39"/>
        <v>1.0518367005908534E-4</v>
      </c>
      <c r="O104" s="55">
        <f t="shared" si="39"/>
        <v>2.7974264420886985E-3</v>
      </c>
      <c r="P104" s="55">
        <f t="shared" si="39"/>
        <v>2.5083272563905467E-3</v>
      </c>
      <c r="Q104" s="55">
        <f t="shared" si="39"/>
        <v>2.7522578032999046E-3</v>
      </c>
      <c r="R104" s="55">
        <f t="shared" si="39"/>
        <v>9.356544728062629E-5</v>
      </c>
      <c r="S104" s="55">
        <f t="shared" si="39"/>
        <v>8.2545707147004747E-5</v>
      </c>
    </row>
    <row r="105" spans="1:19" x14ac:dyDescent="0.5">
      <c r="A105" s="53">
        <v>129</v>
      </c>
      <c r="B105" s="56" t="s">
        <v>21</v>
      </c>
      <c r="C105" s="57">
        <v>1</v>
      </c>
      <c r="D105" s="53">
        <v>0.25490000000000002</v>
      </c>
      <c r="E105" s="53">
        <v>3.1823999999999999</v>
      </c>
      <c r="F105" s="55">
        <f t="shared" si="38"/>
        <v>5.4094447467570085E-5</v>
      </c>
      <c r="G105" s="55">
        <f t="shared" si="38"/>
        <v>2.320372235540203E-3</v>
      </c>
      <c r="H105" s="55">
        <f t="shared" si="38"/>
        <v>2.1118060257996128E-3</v>
      </c>
      <c r="I105" s="55">
        <f t="shared" si="38"/>
        <v>2.1307498936026458E-3</v>
      </c>
      <c r="J105" s="55">
        <f t="shared" si="38"/>
        <v>1.0915975653728249E-4</v>
      </c>
      <c r="K105" s="55">
        <f t="shared" si="38"/>
        <v>7.8043191306612599E-5</v>
      </c>
      <c r="N105" s="55">
        <f t="shared" si="39"/>
        <v>9.0157412445950139E-5</v>
      </c>
      <c r="O105" s="55">
        <f t="shared" si="39"/>
        <v>2.9004652944252542E-3</v>
      </c>
      <c r="P105" s="55">
        <f t="shared" si="39"/>
        <v>2.6397575322495157E-3</v>
      </c>
      <c r="Q105" s="55">
        <f t="shared" si="39"/>
        <v>2.6634373670033074E-3</v>
      </c>
      <c r="R105" s="55">
        <f t="shared" si="39"/>
        <v>1.0915975653728249E-4</v>
      </c>
      <c r="S105" s="55">
        <f t="shared" si="39"/>
        <v>7.8043191306612599E-5</v>
      </c>
    </row>
    <row r="106" spans="1:19" x14ac:dyDescent="0.5">
      <c r="A106" s="53">
        <v>130</v>
      </c>
      <c r="B106" s="54" t="s">
        <v>21</v>
      </c>
      <c r="C106" s="53">
        <v>1</v>
      </c>
      <c r="D106" s="53">
        <v>0.25490000000000002</v>
      </c>
      <c r="E106" s="53">
        <v>3.1823999999999999</v>
      </c>
      <c r="F106" s="55">
        <f t="shared" ref="F106:K119" si="40">(F46*$C46*$E46)/(1000*$D46)</f>
        <v>5.709970544147601E-5</v>
      </c>
      <c r="G106" s="55">
        <f t="shared" si="40"/>
        <v>2.3828208595069317E-3</v>
      </c>
      <c r="H106" s="55">
        <f t="shared" si="40"/>
        <v>2.0741616045892902E-3</v>
      </c>
      <c r="I106" s="55">
        <f t="shared" si="40"/>
        <v>2.1573231679787278E-3</v>
      </c>
      <c r="J106" s="55">
        <f t="shared" si="40"/>
        <v>1.0331191539998327E-4</v>
      </c>
      <c r="K106" s="55">
        <f t="shared" si="40"/>
        <v>6.0033181735318498E-5</v>
      </c>
      <c r="N106" s="55">
        <f t="shared" ref="N106:S119" si="41">(N46*$C46*$E46)/(1000*$D46)</f>
        <v>9.5166175735793339E-5</v>
      </c>
      <c r="O106" s="55">
        <f t="shared" si="41"/>
        <v>2.978526074383665E-3</v>
      </c>
      <c r="P106" s="55">
        <f t="shared" si="41"/>
        <v>2.5927020057366127E-3</v>
      </c>
      <c r="Q106" s="55">
        <f t="shared" si="41"/>
        <v>2.6966539599734092E-3</v>
      </c>
      <c r="R106" s="55">
        <f t="shared" si="41"/>
        <v>1.0331191539998327E-4</v>
      </c>
      <c r="S106" s="55">
        <f t="shared" si="41"/>
        <v>6.0033181735318498E-5</v>
      </c>
    </row>
    <row r="107" spans="1:19" x14ac:dyDescent="0.5">
      <c r="A107" s="53">
        <v>131</v>
      </c>
      <c r="B107" s="56" t="s">
        <v>21</v>
      </c>
      <c r="C107" s="57">
        <v>1</v>
      </c>
      <c r="D107" s="53">
        <v>0.25490000000000002</v>
      </c>
      <c r="E107" s="53">
        <v>3.1823999999999999</v>
      </c>
      <c r="F107" s="55">
        <f t="shared" si="40"/>
        <v>4.8083949190654102E-5</v>
      </c>
      <c r="G107" s="55">
        <f t="shared" si="40"/>
        <v>2.3515966031320309E-3</v>
      </c>
      <c r="H107" s="55">
        <f t="shared" si="40"/>
        <v>2.0183446727103016E-3</v>
      </c>
      <c r="I107" s="55">
        <f t="shared" si="40"/>
        <v>2.2046945464857109E-3</v>
      </c>
      <c r="J107" s="55">
        <f t="shared" si="40"/>
        <v>8.3819036470425114E-5</v>
      </c>
      <c r="K107" s="55">
        <f t="shared" si="40"/>
        <v>6.3034872129555606E-5</v>
      </c>
      <c r="N107" s="55">
        <f t="shared" si="41"/>
        <v>8.0139915317756837E-5</v>
      </c>
      <c r="O107" s="55">
        <f t="shared" si="41"/>
        <v>2.9394957539150388E-3</v>
      </c>
      <c r="P107" s="55">
        <f t="shared" si="41"/>
        <v>2.5229308408878772E-3</v>
      </c>
      <c r="Q107" s="55">
        <f t="shared" si="41"/>
        <v>2.7558681831071391E-3</v>
      </c>
      <c r="R107" s="55">
        <f t="shared" si="41"/>
        <v>8.3819036470425114E-5</v>
      </c>
      <c r="S107" s="55">
        <f t="shared" si="41"/>
        <v>6.3034872129555606E-5</v>
      </c>
    </row>
    <row r="108" spans="1:19" x14ac:dyDescent="0.5">
      <c r="A108" s="59">
        <v>133</v>
      </c>
      <c r="B108" s="60" t="s">
        <v>22</v>
      </c>
      <c r="C108" s="61">
        <v>1</v>
      </c>
      <c r="D108" s="61">
        <v>0.25409999999999999</v>
      </c>
      <c r="E108" s="61">
        <v>3.1095000000000002</v>
      </c>
      <c r="F108" s="62">
        <f t="shared" si="40"/>
        <v>4.4184743410576583E-5</v>
      </c>
      <c r="G108" s="62">
        <f t="shared" si="40"/>
        <v>8.5314364977892891E-4</v>
      </c>
      <c r="H108" s="62">
        <f t="shared" si="40"/>
        <v>7.5567134926202422E-4</v>
      </c>
      <c r="I108" s="62">
        <f t="shared" si="40"/>
        <v>8.0326906964647555E-4</v>
      </c>
      <c r="J108" s="62">
        <f t="shared" si="40"/>
        <v>6.4961177045892463E-5</v>
      </c>
      <c r="K108" s="62">
        <f t="shared" si="40"/>
        <v>6.3255868338545968E-5</v>
      </c>
      <c r="N108" s="62">
        <f t="shared" si="41"/>
        <v>7.3641239017627625E-5</v>
      </c>
      <c r="O108" s="62">
        <f t="shared" si="41"/>
        <v>1.0664295622236611E-3</v>
      </c>
      <c r="P108" s="62">
        <f t="shared" si="41"/>
        <v>9.4458918657753003E-4</v>
      </c>
      <c r="Q108" s="62">
        <f t="shared" si="41"/>
        <v>1.0040863370580945E-3</v>
      </c>
      <c r="R108" s="62">
        <f t="shared" si="41"/>
        <v>6.4961177045892463E-5</v>
      </c>
      <c r="S108" s="62">
        <f t="shared" si="41"/>
        <v>6.3255868338545968E-5</v>
      </c>
    </row>
    <row r="109" spans="1:19" x14ac:dyDescent="0.5">
      <c r="A109" s="59">
        <v>134</v>
      </c>
      <c r="B109" s="63" t="s">
        <v>22</v>
      </c>
      <c r="C109" s="59">
        <v>1</v>
      </c>
      <c r="D109" s="61">
        <v>0.25409999999999999</v>
      </c>
      <c r="E109" s="61">
        <v>3.1095000000000002</v>
      </c>
      <c r="F109" s="62">
        <f t="shared" si="40"/>
        <v>6.1858656610637E-5</v>
      </c>
      <c r="G109" s="62">
        <f t="shared" si="40"/>
        <v>8.8374538207621953E-4</v>
      </c>
      <c r="H109" s="62">
        <f t="shared" si="40"/>
        <v>7.7093764542544288E-4</v>
      </c>
      <c r="I109" s="62">
        <f t="shared" si="40"/>
        <v>8.2761216365275707E-4</v>
      </c>
      <c r="J109" s="62">
        <f t="shared" si="40"/>
        <v>1.2610135478748088E-4</v>
      </c>
      <c r="K109" s="62">
        <f t="shared" si="40"/>
        <v>8.2379789881547544E-5</v>
      </c>
      <c r="N109" s="62">
        <f t="shared" si="41"/>
        <v>1.0309776101772832E-4</v>
      </c>
      <c r="O109" s="62">
        <f t="shared" si="41"/>
        <v>1.1046817275952743E-3</v>
      </c>
      <c r="P109" s="62">
        <f t="shared" si="41"/>
        <v>9.636720567818036E-4</v>
      </c>
      <c r="Q109" s="62">
        <f t="shared" si="41"/>
        <v>1.0345152045659464E-3</v>
      </c>
      <c r="R109" s="62">
        <f t="shared" si="41"/>
        <v>1.2610135478748088E-4</v>
      </c>
      <c r="S109" s="62">
        <f t="shared" si="41"/>
        <v>8.2379789881547544E-5</v>
      </c>
    </row>
    <row r="110" spans="1:19" x14ac:dyDescent="0.5">
      <c r="A110" s="59">
        <v>135</v>
      </c>
      <c r="B110" s="60" t="s">
        <v>22</v>
      </c>
      <c r="C110" s="61">
        <v>1</v>
      </c>
      <c r="D110" s="61">
        <v>0.25409999999999999</v>
      </c>
      <c r="E110" s="61">
        <v>3.1095000000000002</v>
      </c>
      <c r="F110" s="62">
        <f t="shared" si="40"/>
        <v>5.0076055783504951E-5</v>
      </c>
      <c r="G110" s="62">
        <f t="shared" si="40"/>
        <v>8.9843414302770051E-4</v>
      </c>
      <c r="H110" s="62">
        <f t="shared" si="40"/>
        <v>8.3963713234333818E-4</v>
      </c>
      <c r="I110" s="62">
        <f t="shared" si="40"/>
        <v>8.2138514132328543E-4</v>
      </c>
      <c r="J110" s="62">
        <f t="shared" si="40"/>
        <v>9.1709982539284605E-5</v>
      </c>
      <c r="K110" s="62">
        <f t="shared" si="40"/>
        <v>4.2660905215978477E-5</v>
      </c>
      <c r="N110" s="62">
        <f t="shared" si="41"/>
        <v>8.3460092972508263E-5</v>
      </c>
      <c r="O110" s="62">
        <f t="shared" si="41"/>
        <v>1.1230426787846256E-3</v>
      </c>
      <c r="P110" s="62">
        <f t="shared" si="41"/>
        <v>1.0495464154291728E-3</v>
      </c>
      <c r="Q110" s="62">
        <f t="shared" si="41"/>
        <v>1.0267314266541069E-3</v>
      </c>
      <c r="R110" s="62">
        <f t="shared" si="41"/>
        <v>9.1709982539284605E-5</v>
      </c>
      <c r="S110" s="62">
        <f t="shared" si="41"/>
        <v>4.2660905215978477E-5</v>
      </c>
    </row>
    <row r="111" spans="1:19" x14ac:dyDescent="0.5">
      <c r="A111" s="59">
        <v>136</v>
      </c>
      <c r="B111" s="63" t="s">
        <v>22</v>
      </c>
      <c r="C111" s="59">
        <v>1</v>
      </c>
      <c r="D111" s="61">
        <v>0.25409999999999999</v>
      </c>
      <c r="E111" s="61">
        <v>3.1095000000000002</v>
      </c>
      <c r="F111" s="62">
        <f t="shared" si="40"/>
        <v>5.5967358259028327E-5</v>
      </c>
      <c r="G111" s="62">
        <f t="shared" si="40"/>
        <v>8.7028056074783344E-4</v>
      </c>
      <c r="H111" s="62">
        <f t="shared" si="40"/>
        <v>8.0783181854119008E-4</v>
      </c>
      <c r="I111" s="62">
        <f t="shared" si="40"/>
        <v>8.2704604947135259E-4</v>
      </c>
      <c r="J111" s="62">
        <f t="shared" si="40"/>
        <v>8.40674521632163E-5</v>
      </c>
      <c r="K111" s="62">
        <f t="shared" si="40"/>
        <v>6.6198005456739477E-5</v>
      </c>
      <c r="N111" s="62">
        <f t="shared" si="41"/>
        <v>9.3278930431713877E-5</v>
      </c>
      <c r="O111" s="62">
        <f t="shared" si="41"/>
        <v>1.087850700934792E-3</v>
      </c>
      <c r="P111" s="62">
        <f t="shared" si="41"/>
        <v>1.0097897731764875E-3</v>
      </c>
      <c r="Q111" s="62">
        <f t="shared" si="41"/>
        <v>1.0338075618391909E-3</v>
      </c>
      <c r="R111" s="62">
        <f t="shared" si="41"/>
        <v>8.40674521632163E-5</v>
      </c>
      <c r="S111" s="62">
        <f t="shared" si="41"/>
        <v>6.6198005456739477E-5</v>
      </c>
    </row>
    <row r="112" spans="1:19" x14ac:dyDescent="0.5">
      <c r="A112" s="65">
        <v>138</v>
      </c>
      <c r="B112" s="66" t="s">
        <v>23</v>
      </c>
      <c r="C112" s="65">
        <v>1</v>
      </c>
      <c r="D112" s="65">
        <v>0.25269999999999998</v>
      </c>
      <c r="E112" s="65">
        <v>3.1589999999999998</v>
      </c>
      <c r="F112" s="67">
        <f t="shared" si="40"/>
        <v>4.2127684423464055E-5</v>
      </c>
      <c r="G112" s="67">
        <f t="shared" si="40"/>
        <v>8.1150578195063588E-4</v>
      </c>
      <c r="H112" s="67">
        <f t="shared" si="40"/>
        <v>7.1607027518522603E-4</v>
      </c>
      <c r="I112" s="67">
        <f t="shared" si="40"/>
        <v>7.5349292300092756E-4</v>
      </c>
      <c r="J112" s="67">
        <f t="shared" si="40"/>
        <v>7.4168096355010381E-5</v>
      </c>
      <c r="K112" s="67">
        <f t="shared" si="40"/>
        <v>5.560225990640651E-5</v>
      </c>
      <c r="N112" s="67">
        <f t="shared" si="41"/>
        <v>7.0212807372440074E-5</v>
      </c>
      <c r="O112" s="67">
        <f t="shared" si="41"/>
        <v>1.0143822274382948E-3</v>
      </c>
      <c r="P112" s="67">
        <f t="shared" si="41"/>
        <v>8.9508784398153248E-4</v>
      </c>
      <c r="Q112" s="67">
        <f t="shared" si="41"/>
        <v>9.4186615375115956E-4</v>
      </c>
      <c r="R112" s="67">
        <f t="shared" si="41"/>
        <v>7.4168096355010381E-5</v>
      </c>
      <c r="S112" s="67">
        <f t="shared" si="41"/>
        <v>5.560225990640651E-5</v>
      </c>
    </row>
    <row r="113" spans="1:19" x14ac:dyDescent="0.5">
      <c r="A113" s="65">
        <v>139</v>
      </c>
      <c r="B113" s="68" t="s">
        <v>23</v>
      </c>
      <c r="C113" s="69">
        <v>1</v>
      </c>
      <c r="D113" s="65">
        <v>0.25269999999999998</v>
      </c>
      <c r="E113" s="65">
        <v>3.1589999999999998</v>
      </c>
      <c r="F113" s="67">
        <f t="shared" si="40"/>
        <v>6.920979573343526E-5</v>
      </c>
      <c r="G113" s="67">
        <f t="shared" si="40"/>
        <v>7.3147834357685797E-4</v>
      </c>
      <c r="H113" s="67">
        <f t="shared" si="40"/>
        <v>7.6285656256869499E-4</v>
      </c>
      <c r="I113" s="67">
        <f t="shared" si="40"/>
        <v>7.7084234218790788E-4</v>
      </c>
      <c r="J113" s="67">
        <f t="shared" si="40"/>
        <v>8.5878874815818439E-5</v>
      </c>
      <c r="K113" s="67">
        <f t="shared" si="40"/>
        <v>7.0629933518996456E-5</v>
      </c>
      <c r="N113" s="67">
        <f t="shared" si="41"/>
        <v>1.1534965955572542E-4</v>
      </c>
      <c r="O113" s="67">
        <f t="shared" si="41"/>
        <v>9.1434792947107241E-4</v>
      </c>
      <c r="P113" s="67">
        <f t="shared" si="41"/>
        <v>9.535707032108686E-4</v>
      </c>
      <c r="Q113" s="67">
        <f t="shared" si="41"/>
        <v>9.6355292773488501E-4</v>
      </c>
      <c r="R113" s="67">
        <f t="shared" si="41"/>
        <v>8.5878874815818439E-5</v>
      </c>
      <c r="S113" s="67">
        <f t="shared" si="41"/>
        <v>7.0629933518996456E-5</v>
      </c>
    </row>
    <row r="114" spans="1:19" x14ac:dyDescent="0.5">
      <c r="A114" s="71">
        <v>141</v>
      </c>
      <c r="B114" s="72" t="s">
        <v>24</v>
      </c>
      <c r="C114" s="73">
        <v>1</v>
      </c>
      <c r="D114" s="73">
        <v>0.25180000000000002</v>
      </c>
      <c r="E114" s="73">
        <v>3.1591999999999998</v>
      </c>
      <c r="F114" s="74">
        <f t="shared" si="40"/>
        <v>4.2280940012413329E-5</v>
      </c>
      <c r="G114" s="74">
        <f t="shared" si="40"/>
        <v>1.2499432696430396E-3</v>
      </c>
      <c r="H114" s="74">
        <f t="shared" si="40"/>
        <v>1.0682436758453916E-3</v>
      </c>
      <c r="I114" s="74">
        <f t="shared" si="40"/>
        <v>1.1190036642073973E-3</v>
      </c>
      <c r="J114" s="74">
        <f t="shared" si="40"/>
        <v>6.8561215553051912E-5</v>
      </c>
      <c r="K114" s="74">
        <f t="shared" si="40"/>
        <v>3.9213988878882804E-5</v>
      </c>
      <c r="N114" s="74">
        <f t="shared" si="41"/>
        <v>7.0468233354022199E-5</v>
      </c>
      <c r="O114" s="74">
        <f t="shared" si="41"/>
        <v>1.5624290870537994E-3</v>
      </c>
      <c r="P114" s="74">
        <f t="shared" si="41"/>
        <v>1.3353045948067395E-3</v>
      </c>
      <c r="Q114" s="74">
        <f t="shared" si="41"/>
        <v>1.3987545802592466E-3</v>
      </c>
      <c r="R114" s="74">
        <f t="shared" si="41"/>
        <v>6.8561215553051912E-5</v>
      </c>
      <c r="S114" s="74">
        <f t="shared" si="41"/>
        <v>3.9213988878882804E-5</v>
      </c>
    </row>
    <row r="115" spans="1:19" x14ac:dyDescent="0.5">
      <c r="A115" s="71">
        <v>142</v>
      </c>
      <c r="B115" s="75" t="s">
        <v>24</v>
      </c>
      <c r="C115" s="71">
        <v>1</v>
      </c>
      <c r="D115" s="73">
        <v>0.25180000000000002</v>
      </c>
      <c r="E115" s="73">
        <v>3.1591999999999998</v>
      </c>
      <c r="F115" s="74">
        <f t="shared" si="40"/>
        <v>2.7180595173083324E-5</v>
      </c>
      <c r="G115" s="74">
        <f t="shared" si="40"/>
        <v>1.2825739497044899E-3</v>
      </c>
      <c r="H115" s="74">
        <f t="shared" si="40"/>
        <v>1.0852005588279201E-3</v>
      </c>
      <c r="I115" s="74">
        <f t="shared" si="40"/>
        <v>1.127710332872991E-3</v>
      </c>
      <c r="J115" s="74">
        <f t="shared" si="40"/>
        <v>9.4026883932060533E-5</v>
      </c>
      <c r="K115" s="74">
        <f t="shared" si="40"/>
        <v>5.5804529960693165E-5</v>
      </c>
      <c r="N115" s="74">
        <f t="shared" si="41"/>
        <v>4.5300991955138882E-5</v>
      </c>
      <c r="O115" s="74">
        <f t="shared" si="41"/>
        <v>1.6032174371306124E-3</v>
      </c>
      <c r="P115" s="74">
        <f t="shared" si="41"/>
        <v>1.3565006985349001E-3</v>
      </c>
      <c r="Q115" s="74">
        <f t="shared" si="41"/>
        <v>1.4096379160912387E-3</v>
      </c>
      <c r="R115" s="74">
        <f t="shared" si="41"/>
        <v>9.4026883932060533E-5</v>
      </c>
      <c r="S115" s="74">
        <f t="shared" si="41"/>
        <v>5.5804529960693165E-5</v>
      </c>
    </row>
    <row r="116" spans="1:19" x14ac:dyDescent="0.5">
      <c r="A116" s="71">
        <v>143</v>
      </c>
      <c r="B116" s="72" t="s">
        <v>24</v>
      </c>
      <c r="C116" s="73">
        <v>1</v>
      </c>
      <c r="D116" s="73">
        <v>0.25180000000000002</v>
      </c>
      <c r="E116" s="73">
        <v>3.1591999999999998</v>
      </c>
      <c r="F116" s="74">
        <f t="shared" si="40"/>
        <v>6.34214239713426E-5</v>
      </c>
      <c r="G116" s="74">
        <f t="shared" si="40"/>
        <v>1.1947225157688153E-3</v>
      </c>
      <c r="H116" s="74">
        <f t="shared" si="40"/>
        <v>1.0656348950328375E-3</v>
      </c>
      <c r="I116" s="74">
        <f t="shared" si="40"/>
        <v>1.1555720886105771E-3</v>
      </c>
      <c r="J116" s="74">
        <f t="shared" si="40"/>
        <v>7.63968109709101E-5</v>
      </c>
      <c r="K116" s="74">
        <f t="shared" si="40"/>
        <v>6.9378632676790717E-5</v>
      </c>
      <c r="N116" s="74">
        <f t="shared" si="41"/>
        <v>1.05702373285571E-4</v>
      </c>
      <c r="O116" s="74">
        <f t="shared" si="41"/>
        <v>1.4934031447110189E-3</v>
      </c>
      <c r="P116" s="74">
        <f t="shared" si="41"/>
        <v>1.3320436187910468E-3</v>
      </c>
      <c r="Q116" s="74">
        <f t="shared" si="41"/>
        <v>1.4444651107632215E-3</v>
      </c>
      <c r="R116" s="74">
        <f t="shared" si="41"/>
        <v>7.63968109709101E-5</v>
      </c>
      <c r="S116" s="74">
        <f t="shared" si="41"/>
        <v>6.9378632676790717E-5</v>
      </c>
    </row>
    <row r="117" spans="1:19" x14ac:dyDescent="0.5">
      <c r="A117" s="77">
        <v>145</v>
      </c>
      <c r="B117" s="78" t="s">
        <v>25</v>
      </c>
      <c r="C117" s="79">
        <v>1</v>
      </c>
      <c r="D117" s="79">
        <v>0.25069999999999998</v>
      </c>
      <c r="E117" s="79">
        <v>3.1002999999999998</v>
      </c>
      <c r="F117" s="80">
        <f t="shared" si="40"/>
        <v>6.8465633863017144E-5</v>
      </c>
      <c r="G117" s="80">
        <f t="shared" si="40"/>
        <v>9.908034463434719E-4</v>
      </c>
      <c r="H117" s="80">
        <f t="shared" si="40"/>
        <v>8.9479007419729535E-4</v>
      </c>
      <c r="I117" s="80">
        <f t="shared" si="40"/>
        <v>1.0011216996972726E-3</v>
      </c>
      <c r="J117" s="80">
        <f t="shared" si="40"/>
        <v>8.8817092190724401E-5</v>
      </c>
      <c r="K117" s="80">
        <f t="shared" si="40"/>
        <v>5.6491013952535767E-5</v>
      </c>
      <c r="N117" s="80">
        <f t="shared" si="41"/>
        <v>1.1410938977169523E-4</v>
      </c>
      <c r="O117" s="80">
        <f t="shared" si="41"/>
        <v>1.2385043079293401E-3</v>
      </c>
      <c r="P117" s="80">
        <f t="shared" si="41"/>
        <v>1.1184875927466194E-3</v>
      </c>
      <c r="Q117" s="80">
        <f t="shared" si="41"/>
        <v>1.2514021246215908E-3</v>
      </c>
      <c r="R117" s="80">
        <f t="shared" si="41"/>
        <v>8.8817092190724401E-5</v>
      </c>
      <c r="S117" s="80">
        <f t="shared" si="41"/>
        <v>5.6491013952535767E-5</v>
      </c>
    </row>
    <row r="118" spans="1:19" x14ac:dyDescent="0.5">
      <c r="A118" s="77">
        <v>146</v>
      </c>
      <c r="B118" s="81" t="s">
        <v>25</v>
      </c>
      <c r="C118" s="77">
        <v>1</v>
      </c>
      <c r="D118" s="79">
        <v>0.25069999999999998</v>
      </c>
      <c r="E118" s="79">
        <v>3.1002999999999998</v>
      </c>
      <c r="F118" s="80">
        <f t="shared" si="40"/>
        <v>6.8465626361547945E-5</v>
      </c>
      <c r="G118" s="80">
        <f t="shared" si="40"/>
        <v>1.052653783064769E-3</v>
      </c>
      <c r="H118" s="80">
        <f t="shared" si="40"/>
        <v>8.9093318176470756E-4</v>
      </c>
      <c r="I118" s="80">
        <f t="shared" si="40"/>
        <v>1.0154247627672983E-3</v>
      </c>
      <c r="J118" s="80">
        <f t="shared" si="40"/>
        <v>8.6886277153438499E-5</v>
      </c>
      <c r="K118" s="80">
        <f t="shared" si="40"/>
        <v>5.6491018947553255E-5</v>
      </c>
      <c r="N118" s="80">
        <f t="shared" si="41"/>
        <v>1.1410937726924661E-4</v>
      </c>
      <c r="O118" s="80">
        <f t="shared" si="41"/>
        <v>1.3158172288309611E-3</v>
      </c>
      <c r="P118" s="80">
        <f t="shared" si="41"/>
        <v>1.1136664772058843E-3</v>
      </c>
      <c r="Q118" s="80">
        <f t="shared" si="41"/>
        <v>1.2692809534591229E-3</v>
      </c>
      <c r="R118" s="80">
        <f t="shared" si="41"/>
        <v>8.6886277153438499E-5</v>
      </c>
      <c r="S118" s="80">
        <f t="shared" si="41"/>
        <v>5.6491018947553255E-5</v>
      </c>
    </row>
    <row r="119" spans="1:19" x14ac:dyDescent="0.5">
      <c r="A119" s="77">
        <v>147</v>
      </c>
      <c r="B119" s="78" t="s">
        <v>25</v>
      </c>
      <c r="C119" s="79">
        <v>1</v>
      </c>
      <c r="D119" s="79">
        <v>0.25069999999999998</v>
      </c>
      <c r="E119" s="79">
        <v>3.1002999999999998</v>
      </c>
      <c r="F119" s="80">
        <f t="shared" si="40"/>
        <v>5.6558547426479475E-5</v>
      </c>
      <c r="G119" s="80">
        <f t="shared" si="40"/>
        <v>1.0402837266660241E-3</v>
      </c>
      <c r="H119" s="80">
        <f t="shared" si="40"/>
        <v>9.5907322020928859E-4</v>
      </c>
      <c r="I119" s="80">
        <f t="shared" si="40"/>
        <v>1.0560451356792051E-3</v>
      </c>
      <c r="J119" s="80">
        <f t="shared" si="40"/>
        <v>3.8616073681913379E-5</v>
      </c>
      <c r="K119" s="80">
        <f t="shared" si="40"/>
        <v>7.8790176356115132E-5</v>
      </c>
      <c r="N119" s="80">
        <f t="shared" si="41"/>
        <v>9.4264245710799123E-5</v>
      </c>
      <c r="O119" s="80">
        <f t="shared" si="41"/>
        <v>1.3003546583325303E-3</v>
      </c>
      <c r="P119" s="80">
        <f t="shared" si="41"/>
        <v>1.1988415252616107E-3</v>
      </c>
      <c r="Q119" s="80">
        <f t="shared" si="41"/>
        <v>1.3200564195990064E-3</v>
      </c>
      <c r="R119" s="80">
        <f t="shared" si="41"/>
        <v>3.8616073681913379E-5</v>
      </c>
      <c r="S119" s="80">
        <f t="shared" si="41"/>
        <v>7.8790176356115132E-5</v>
      </c>
    </row>
    <row r="121" spans="1:19" x14ac:dyDescent="0.5">
      <c r="A121" s="138" t="s">
        <v>33</v>
      </c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</row>
    <row r="122" spans="1:19" ht="30" x14ac:dyDescent="0.5">
      <c r="A122" s="3" t="s">
        <v>1</v>
      </c>
      <c r="B122" s="3" t="s">
        <v>2</v>
      </c>
      <c r="C122" s="3" t="s">
        <v>3</v>
      </c>
      <c r="D122" s="3" t="s">
        <v>4</v>
      </c>
      <c r="E122" s="3" t="s">
        <v>5</v>
      </c>
      <c r="F122" s="3" t="s">
        <v>27</v>
      </c>
      <c r="G122" s="3" t="s">
        <v>28</v>
      </c>
      <c r="H122" s="3" t="s">
        <v>29</v>
      </c>
      <c r="I122" s="3" t="s">
        <v>30</v>
      </c>
      <c r="J122" s="3" t="s">
        <v>31</v>
      </c>
      <c r="K122" s="3" t="s">
        <v>32</v>
      </c>
      <c r="N122" s="3" t="s">
        <v>27</v>
      </c>
      <c r="O122" s="3" t="s">
        <v>28</v>
      </c>
      <c r="P122" s="3" t="s">
        <v>29</v>
      </c>
      <c r="Q122" s="3" t="s">
        <v>30</v>
      </c>
      <c r="R122" s="3" t="s">
        <v>31</v>
      </c>
      <c r="S122" s="3" t="s">
        <v>32</v>
      </c>
    </row>
    <row r="123" spans="1:19" x14ac:dyDescent="0.5">
      <c r="A123" s="11">
        <v>91</v>
      </c>
      <c r="B123" s="12" t="s">
        <v>14</v>
      </c>
      <c r="C123" s="13">
        <v>1</v>
      </c>
      <c r="D123" s="13">
        <v>0.25480000000000003</v>
      </c>
      <c r="E123" s="13">
        <v>3.105</v>
      </c>
      <c r="F123" s="14">
        <f>F74-F$73</f>
        <v>4.1726211238562354E-4</v>
      </c>
      <c r="G123" s="14">
        <f t="shared" ref="G123:K123" si="42">G74-G$73</f>
        <v>-6.1650730850544089E-4</v>
      </c>
      <c r="H123" s="14">
        <f t="shared" si="42"/>
        <v>-6.261036334970836E-4</v>
      </c>
      <c r="I123" s="14">
        <f t="shared" si="42"/>
        <v>-6.9190327098189687E-4</v>
      </c>
      <c r="J123" s="14">
        <f t="shared" si="42"/>
        <v>3.4682368314593089E-4</v>
      </c>
      <c r="K123" s="14">
        <f t="shared" si="42"/>
        <v>3.3583622699712103E-4</v>
      </c>
      <c r="N123" s="14">
        <f>N74-N$73</f>
        <v>7.1450568465389113E-4</v>
      </c>
      <c r="O123" s="14">
        <f t="shared" ref="O123:S123" si="43">O74-O$73</f>
        <v>-2.6881069498887675E-4</v>
      </c>
      <c r="P123" s="14">
        <f t="shared" si="43"/>
        <v>-3.2268967040762777E-4</v>
      </c>
      <c r="Q123" s="14">
        <f t="shared" si="43"/>
        <v>-3.7565034306812767E-4</v>
      </c>
      <c r="R123" s="14">
        <f t="shared" si="43"/>
        <v>3.4682368314593089E-4</v>
      </c>
      <c r="S123" s="14">
        <f t="shared" si="43"/>
        <v>3.3583622699712103E-4</v>
      </c>
    </row>
    <row r="124" spans="1:19" x14ac:dyDescent="0.5">
      <c r="A124" s="11">
        <v>92</v>
      </c>
      <c r="B124" s="15" t="s">
        <v>14</v>
      </c>
      <c r="C124" s="11">
        <v>1</v>
      </c>
      <c r="D124" s="13">
        <v>0.25480000000000003</v>
      </c>
      <c r="E124" s="13">
        <v>3.105</v>
      </c>
      <c r="F124" s="14">
        <f t="shared" ref="F124:K134" si="44">F75-F$73</f>
        <v>4.3486222092618246E-4</v>
      </c>
      <c r="G124" s="14">
        <f t="shared" si="44"/>
        <v>-5.8725209446590463E-4</v>
      </c>
      <c r="H124" s="14">
        <f t="shared" si="44"/>
        <v>-5.4248660405957104E-4</v>
      </c>
      <c r="I124" s="14">
        <f t="shared" si="44"/>
        <v>-6.6878801859409785E-4</v>
      </c>
      <c r="J124" s="14">
        <f t="shared" si="44"/>
        <v>3.3921299198785002E-4</v>
      </c>
      <c r="K124" s="14">
        <f t="shared" si="44"/>
        <v>2.2743002643176035E-4</v>
      </c>
      <c r="N124" s="14">
        <f t="shared" ref="N124:S134" si="45">N75-N$73</f>
        <v>7.4383919888815599E-4</v>
      </c>
      <c r="O124" s="14">
        <f t="shared" si="45"/>
        <v>-2.3224167743945653E-4</v>
      </c>
      <c r="P124" s="14">
        <f t="shared" si="45"/>
        <v>-2.1816838361073641E-4</v>
      </c>
      <c r="Q124" s="14">
        <f t="shared" si="45"/>
        <v>-3.4675627758337874E-4</v>
      </c>
      <c r="R124" s="14">
        <f t="shared" si="45"/>
        <v>3.3921299198785002E-4</v>
      </c>
      <c r="S124" s="14">
        <f t="shared" si="45"/>
        <v>2.2743002643176035E-4</v>
      </c>
    </row>
    <row r="125" spans="1:19" x14ac:dyDescent="0.5">
      <c r="A125" s="11">
        <v>93</v>
      </c>
      <c r="B125" s="12" t="s">
        <v>14</v>
      </c>
      <c r="C125" s="13">
        <v>1</v>
      </c>
      <c r="D125" s="13">
        <v>0.25480000000000003</v>
      </c>
      <c r="E125" s="13">
        <v>3.105</v>
      </c>
      <c r="F125" s="14">
        <f t="shared" si="44"/>
        <v>3.8792867316730825E-4</v>
      </c>
      <c r="G125" s="14">
        <f t="shared" si="44"/>
        <v>-5.16550702260349E-4</v>
      </c>
      <c r="H125" s="14">
        <f t="shared" si="44"/>
        <v>-6.4764129663872163E-4</v>
      </c>
      <c r="I125" s="14">
        <f t="shared" si="44"/>
        <v>-6.5863975212933205E-4</v>
      </c>
      <c r="J125" s="14">
        <f t="shared" si="44"/>
        <v>1.7558395998629764E-4</v>
      </c>
      <c r="K125" s="14">
        <f t="shared" si="44"/>
        <v>2.1131568844458032E-4</v>
      </c>
      <c r="N125" s="14">
        <f t="shared" si="45"/>
        <v>6.6561661929003218E-4</v>
      </c>
      <c r="O125" s="14">
        <f t="shared" si="45"/>
        <v>-1.4386493718251199E-4</v>
      </c>
      <c r="P125" s="14">
        <f t="shared" si="45"/>
        <v>-3.4961174933467493E-4</v>
      </c>
      <c r="Q125" s="14">
        <f t="shared" si="45"/>
        <v>-3.3407094450242148E-4</v>
      </c>
      <c r="R125" s="14">
        <f t="shared" si="45"/>
        <v>1.7558395998629764E-4</v>
      </c>
      <c r="S125" s="14">
        <f t="shared" si="45"/>
        <v>2.1131568844458032E-4</v>
      </c>
    </row>
    <row r="126" spans="1:19" x14ac:dyDescent="0.5">
      <c r="A126" s="11">
        <v>94</v>
      </c>
      <c r="B126" s="15" t="s">
        <v>14</v>
      </c>
      <c r="C126" s="11">
        <v>1</v>
      </c>
      <c r="D126" s="13">
        <v>0.25480000000000003</v>
      </c>
      <c r="E126" s="13">
        <v>3.105</v>
      </c>
      <c r="F126" s="14">
        <f t="shared" si="44"/>
        <v>4.3486226117197022E-4</v>
      </c>
      <c r="G126" s="14">
        <f t="shared" si="44"/>
        <v>-5.1898860945602792E-4</v>
      </c>
      <c r="H126" s="14">
        <f t="shared" si="44"/>
        <v>-5.6909212576723256E-4</v>
      </c>
      <c r="I126" s="14">
        <f t="shared" si="44"/>
        <v>-7.2065660343060178E-4</v>
      </c>
      <c r="J126" s="14">
        <f t="shared" si="44"/>
        <v>1.6797338283698762E-4</v>
      </c>
      <c r="K126" s="14">
        <f t="shared" si="44"/>
        <v>1.5711282299688732E-4</v>
      </c>
      <c r="N126" s="14">
        <f t="shared" si="45"/>
        <v>7.4383926596446881E-4</v>
      </c>
      <c r="O126" s="14">
        <f t="shared" si="45"/>
        <v>-1.4691232117711021E-4</v>
      </c>
      <c r="P126" s="14">
        <f t="shared" si="45"/>
        <v>-2.5142528574531391E-4</v>
      </c>
      <c r="Q126" s="14">
        <f t="shared" si="45"/>
        <v>-4.1159200862900844E-4</v>
      </c>
      <c r="R126" s="14">
        <f t="shared" si="45"/>
        <v>1.6797338283698762E-4</v>
      </c>
      <c r="S126" s="14">
        <f t="shared" si="45"/>
        <v>1.5711282299688732E-4</v>
      </c>
    </row>
    <row r="127" spans="1:19" x14ac:dyDescent="0.5">
      <c r="A127" s="11">
        <v>95</v>
      </c>
      <c r="B127" s="12" t="s">
        <v>14</v>
      </c>
      <c r="C127" s="13">
        <v>1</v>
      </c>
      <c r="D127" s="13">
        <v>0.25480000000000003</v>
      </c>
      <c r="E127" s="13">
        <v>3.105</v>
      </c>
      <c r="F127" s="14">
        <f t="shared" si="44"/>
        <v>4.3192883651215169E-4</v>
      </c>
      <c r="G127" s="14">
        <f t="shared" si="44"/>
        <v>-5.2264565815643232E-4</v>
      </c>
      <c r="H127" s="14">
        <f t="shared" si="44"/>
        <v>-5.6402430835261015E-4</v>
      </c>
      <c r="I127" s="14">
        <f t="shared" si="44"/>
        <v>-6.4567251960004563E-4</v>
      </c>
      <c r="J127" s="14">
        <f t="shared" si="44"/>
        <v>1.3562825627618961E-4</v>
      </c>
      <c r="K127" s="14">
        <f t="shared" si="44"/>
        <v>1.9959605356354489E-4</v>
      </c>
      <c r="N127" s="14">
        <f t="shared" si="45"/>
        <v>7.3895022486477127E-4</v>
      </c>
      <c r="O127" s="14">
        <f t="shared" si="45"/>
        <v>-1.5148363205261597E-4</v>
      </c>
      <c r="P127" s="14">
        <f t="shared" si="45"/>
        <v>-2.4509051397703552E-4</v>
      </c>
      <c r="Q127" s="14">
        <f t="shared" si="45"/>
        <v>-3.1786190384081319E-4</v>
      </c>
      <c r="R127" s="14">
        <f t="shared" si="45"/>
        <v>1.3562825627618961E-4</v>
      </c>
      <c r="S127" s="14">
        <f t="shared" si="45"/>
        <v>1.9959605356354489E-4</v>
      </c>
    </row>
    <row r="128" spans="1:19" x14ac:dyDescent="0.5">
      <c r="A128" s="17">
        <v>97</v>
      </c>
      <c r="B128" s="18" t="s">
        <v>15</v>
      </c>
      <c r="C128" s="19">
        <v>1</v>
      </c>
      <c r="D128" s="19">
        <v>0.25440000000000002</v>
      </c>
      <c r="E128" s="19">
        <v>3.0876000000000001</v>
      </c>
      <c r="F128" s="20">
        <f t="shared" si="44"/>
        <v>4.4175410500275935E-4</v>
      </c>
      <c r="G128" s="20">
        <f t="shared" si="44"/>
        <v>-5.638520054932455E-4</v>
      </c>
      <c r="H128" s="20">
        <f t="shared" si="44"/>
        <v>-7.3321286047822861E-4</v>
      </c>
      <c r="I128" s="20">
        <f t="shared" si="44"/>
        <v>-7.4642730533504222E-4</v>
      </c>
      <c r="J128" s="20">
        <f t="shared" si="44"/>
        <v>2.7919361195143403E-5</v>
      </c>
      <c r="K128" s="20">
        <f t="shared" si="44"/>
        <v>2.1232337981935559E-5</v>
      </c>
      <c r="N128" s="20">
        <f t="shared" si="45"/>
        <v>7.5532567234911751E-4</v>
      </c>
      <c r="O128" s="20">
        <f t="shared" si="45"/>
        <v>-2.0299156622363267E-4</v>
      </c>
      <c r="P128" s="20">
        <f t="shared" si="45"/>
        <v>-4.5657620413405882E-4</v>
      </c>
      <c r="Q128" s="20">
        <f t="shared" si="45"/>
        <v>-4.4380538600955919E-4</v>
      </c>
      <c r="R128" s="20">
        <f t="shared" si="45"/>
        <v>2.7919361195143403E-5</v>
      </c>
      <c r="S128" s="20">
        <f t="shared" si="45"/>
        <v>2.1232337981935559E-5</v>
      </c>
    </row>
    <row r="129" spans="1:19" x14ac:dyDescent="0.5">
      <c r="A129" s="17">
        <v>98</v>
      </c>
      <c r="B129" s="21" t="s">
        <v>15</v>
      </c>
      <c r="C129" s="17">
        <v>1</v>
      </c>
      <c r="D129" s="19">
        <v>0.25440000000000002</v>
      </c>
      <c r="E129" s="19">
        <v>3.0876000000000001</v>
      </c>
      <c r="F129" s="20">
        <f t="shared" si="44"/>
        <v>4.1838216879768852E-4</v>
      </c>
      <c r="G129" s="20">
        <f t="shared" si="44"/>
        <v>-6.8040159929319251E-4</v>
      </c>
      <c r="H129" s="20">
        <f t="shared" si="44"/>
        <v>-6.9662057996460369E-4</v>
      </c>
      <c r="I129" s="20">
        <f t="shared" si="44"/>
        <v>-7.7787162186401977E-4</v>
      </c>
      <c r="J129" s="20">
        <f t="shared" si="44"/>
        <v>5.1799447600756315E-6</v>
      </c>
      <c r="K129" s="20">
        <f t="shared" si="44"/>
        <v>1.3937295629704038E-5</v>
      </c>
      <c r="N129" s="20">
        <f t="shared" si="45"/>
        <v>7.1637244534066588E-4</v>
      </c>
      <c r="O129" s="20">
        <f t="shared" si="45"/>
        <v>-3.4867855847356606E-4</v>
      </c>
      <c r="P129" s="20">
        <f t="shared" si="45"/>
        <v>-4.1083585349202794E-4</v>
      </c>
      <c r="Q129" s="20">
        <f t="shared" si="45"/>
        <v>-4.8311078167078097E-4</v>
      </c>
      <c r="R129" s="20">
        <f t="shared" si="45"/>
        <v>5.1799447600756315E-6</v>
      </c>
      <c r="S129" s="20">
        <f t="shared" si="45"/>
        <v>1.3937295629704038E-5</v>
      </c>
    </row>
    <row r="130" spans="1:19" x14ac:dyDescent="0.5">
      <c r="A130" s="17">
        <v>99</v>
      </c>
      <c r="B130" s="18" t="s">
        <v>15</v>
      </c>
      <c r="C130" s="19">
        <v>1</v>
      </c>
      <c r="D130" s="19">
        <v>0.25440000000000002</v>
      </c>
      <c r="E130" s="19">
        <v>3.0876000000000001</v>
      </c>
      <c r="F130" s="20">
        <f t="shared" si="44"/>
        <v>4.2130364814393695E-4</v>
      </c>
      <c r="G130" s="20">
        <f t="shared" si="44"/>
        <v>-6.6219081724095134E-4</v>
      </c>
      <c r="H130" s="20">
        <f t="shared" si="44"/>
        <v>-8.0387295253075237E-4</v>
      </c>
      <c r="I130" s="20">
        <f t="shared" si="44"/>
        <v>-7.6551855369771417E-4</v>
      </c>
      <c r="J130" s="20">
        <f t="shared" si="44"/>
        <v>6.9608384710194611E-5</v>
      </c>
      <c r="K130" s="20">
        <f t="shared" si="44"/>
        <v>1.2478338633473759E-5</v>
      </c>
      <c r="N130" s="20">
        <f t="shared" si="45"/>
        <v>7.2124157758441363E-4</v>
      </c>
      <c r="O130" s="20">
        <f t="shared" si="45"/>
        <v>-3.2591508090826465E-4</v>
      </c>
      <c r="P130" s="20">
        <f t="shared" si="45"/>
        <v>-5.4490131919971352E-4</v>
      </c>
      <c r="Q130" s="20">
        <f t="shared" si="45"/>
        <v>-4.6766944646289897E-4</v>
      </c>
      <c r="R130" s="20">
        <f t="shared" si="45"/>
        <v>6.9608384710194611E-5</v>
      </c>
      <c r="S130" s="20">
        <f t="shared" si="45"/>
        <v>1.2478338633473759E-5</v>
      </c>
    </row>
    <row r="131" spans="1:19" x14ac:dyDescent="0.5">
      <c r="A131" s="17">
        <v>100</v>
      </c>
      <c r="B131" s="21" t="s">
        <v>15</v>
      </c>
      <c r="C131" s="17">
        <v>1</v>
      </c>
      <c r="D131" s="19">
        <v>0.25440000000000002</v>
      </c>
      <c r="E131" s="19">
        <v>3.0876000000000001</v>
      </c>
      <c r="F131" s="20">
        <f t="shared" si="44"/>
        <v>4.2422517738967437E-4</v>
      </c>
      <c r="G131" s="20">
        <f t="shared" si="44"/>
        <v>-6.3305330915535253E-4</v>
      </c>
      <c r="H131" s="20">
        <f t="shared" si="44"/>
        <v>-6.7769358930696764E-4</v>
      </c>
      <c r="I131" s="20">
        <f t="shared" si="44"/>
        <v>-7.267745846067002E-4</v>
      </c>
      <c r="J131" s="20">
        <f t="shared" si="44"/>
        <v>3.7394161816895605E-5</v>
      </c>
      <c r="K131" s="20">
        <f t="shared" si="44"/>
        <v>-6.5272616187012989E-7</v>
      </c>
      <c r="N131" s="20">
        <f t="shared" si="45"/>
        <v>7.2611079299397579E-4</v>
      </c>
      <c r="O131" s="20">
        <f t="shared" si="45"/>
        <v>-2.894931958012663E-4</v>
      </c>
      <c r="P131" s="20">
        <f t="shared" si="45"/>
        <v>-3.8717711516998254E-4</v>
      </c>
      <c r="Q131" s="20">
        <f t="shared" si="45"/>
        <v>-4.1923948509913129E-4</v>
      </c>
      <c r="R131" s="20">
        <f t="shared" si="45"/>
        <v>3.7394161816895605E-5</v>
      </c>
      <c r="S131" s="20">
        <f t="shared" si="45"/>
        <v>-6.5272616187012989E-7</v>
      </c>
    </row>
    <row r="132" spans="1:19" x14ac:dyDescent="0.5">
      <c r="A132" s="17">
        <v>101</v>
      </c>
      <c r="B132" s="18" t="s">
        <v>15</v>
      </c>
      <c r="C132" s="19">
        <v>1</v>
      </c>
      <c r="D132" s="19">
        <v>0.25440000000000002</v>
      </c>
      <c r="E132" s="19">
        <v>3.0876000000000001</v>
      </c>
      <c r="F132" s="20">
        <f t="shared" si="44"/>
        <v>4.1546069517757136E-4</v>
      </c>
      <c r="G132" s="20">
        <f t="shared" si="44"/>
        <v>-6.2212700466654936E-4</v>
      </c>
      <c r="H132" s="20">
        <f t="shared" si="44"/>
        <v>-6.9409703456140069E-4</v>
      </c>
      <c r="I132" s="20">
        <f t="shared" si="44"/>
        <v>-7.295820516261195E-4</v>
      </c>
      <c r="J132" s="20">
        <f t="shared" si="44"/>
        <v>1.086483786728751E-5</v>
      </c>
      <c r="K132" s="20">
        <f t="shared" si="44"/>
        <v>9.5602743036185935E-6</v>
      </c>
      <c r="N132" s="20">
        <f t="shared" si="45"/>
        <v>7.1150332264047081E-4</v>
      </c>
      <c r="O132" s="20">
        <f t="shared" si="45"/>
        <v>-2.7583531519026223E-4</v>
      </c>
      <c r="P132" s="20">
        <f t="shared" si="45"/>
        <v>-4.0768142173802408E-4</v>
      </c>
      <c r="Q132" s="20">
        <f t="shared" si="45"/>
        <v>-4.2274881887340585E-4</v>
      </c>
      <c r="R132" s="20">
        <f t="shared" si="45"/>
        <v>1.086483786728751E-5</v>
      </c>
      <c r="S132" s="20">
        <f t="shared" si="45"/>
        <v>9.5602743036185935E-6</v>
      </c>
    </row>
    <row r="133" spans="1:19" x14ac:dyDescent="0.5">
      <c r="A133" s="17">
        <v>102</v>
      </c>
      <c r="B133" s="21" t="s">
        <v>15</v>
      </c>
      <c r="C133" s="17">
        <v>1</v>
      </c>
      <c r="D133" s="19">
        <v>0.25440000000000002</v>
      </c>
      <c r="E133" s="19">
        <v>3.0876000000000001</v>
      </c>
      <c r="F133" s="20">
        <f t="shared" si="44"/>
        <v>5.0602720115130247E-4</v>
      </c>
      <c r="G133" s="20">
        <f t="shared" si="44"/>
        <v>-6.7675947592618592E-4</v>
      </c>
      <c r="H133" s="20">
        <f t="shared" si="44"/>
        <v>-7.0923878396059962E-4</v>
      </c>
      <c r="I133" s="20">
        <f t="shared" si="44"/>
        <v>-7.3688163201611045E-4</v>
      </c>
      <c r="J133" s="20">
        <f t="shared" si="44"/>
        <v>1.8444637509143675E-5</v>
      </c>
      <c r="K133" s="20">
        <f t="shared" si="44"/>
        <v>8.1013540747500385E-6</v>
      </c>
      <c r="N133" s="20">
        <f t="shared" si="45"/>
        <v>8.6244749926335594E-4</v>
      </c>
      <c r="O133" s="20">
        <f t="shared" si="45"/>
        <v>-3.4412590426480824E-4</v>
      </c>
      <c r="P133" s="20">
        <f t="shared" si="45"/>
        <v>-4.2660860848702268E-4</v>
      </c>
      <c r="Q133" s="20">
        <f t="shared" si="45"/>
        <v>-4.3187329436089432E-4</v>
      </c>
      <c r="R133" s="20">
        <f t="shared" si="45"/>
        <v>1.8444637509143675E-5</v>
      </c>
      <c r="S133" s="20">
        <f t="shared" si="45"/>
        <v>8.1013540747500385E-6</v>
      </c>
    </row>
    <row r="134" spans="1:19" x14ac:dyDescent="0.5">
      <c r="A134" s="23">
        <v>104</v>
      </c>
      <c r="B134" s="24" t="s">
        <v>16</v>
      </c>
      <c r="C134" s="23">
        <v>1</v>
      </c>
      <c r="D134" s="23">
        <v>0.25629999999999997</v>
      </c>
      <c r="E134" s="23">
        <v>2.9134000000000002</v>
      </c>
      <c r="F134" s="25">
        <f>F85-F$73</f>
        <v>3.4329214069898129E-5</v>
      </c>
      <c r="G134" s="25">
        <f t="shared" si="44"/>
        <v>-9.3169277216980295E-4</v>
      </c>
      <c r="H134" s="25">
        <f t="shared" si="44"/>
        <v>-9.2865122820078732E-4</v>
      </c>
      <c r="I134" s="25">
        <f t="shared" si="44"/>
        <v>-9.4782623464328779E-4</v>
      </c>
      <c r="J134" s="25">
        <f t="shared" si="44"/>
        <v>-7.7190043205377953E-5</v>
      </c>
      <c r="K134" s="25">
        <f t="shared" si="44"/>
        <v>-5.2094804635580122E-5</v>
      </c>
      <c r="N134" s="25">
        <f>N85-N$73</f>
        <v>7.6284187461015437E-5</v>
      </c>
      <c r="O134" s="25">
        <f t="shared" si="45"/>
        <v>-6.6279252456932932E-4</v>
      </c>
      <c r="P134" s="25">
        <f t="shared" si="45"/>
        <v>-7.008741637872574E-4</v>
      </c>
      <c r="Q134" s="25">
        <f t="shared" si="45"/>
        <v>-6.9555404764486605E-4</v>
      </c>
      <c r="R134" s="25">
        <f t="shared" si="45"/>
        <v>-7.7190043205377953E-5</v>
      </c>
      <c r="S134" s="25">
        <f t="shared" si="45"/>
        <v>-5.2094804635580122E-5</v>
      </c>
    </row>
    <row r="135" spans="1:19" x14ac:dyDescent="0.5">
      <c r="A135" s="23">
        <v>105</v>
      </c>
      <c r="B135" s="26" t="s">
        <v>16</v>
      </c>
      <c r="C135" s="27">
        <v>1</v>
      </c>
      <c r="D135" s="23">
        <v>0.25629999999999997</v>
      </c>
      <c r="E135" s="23">
        <v>2.9134000000000002</v>
      </c>
      <c r="F135" s="25">
        <f t="shared" ref="F135:K138" si="46">F86-F$73</f>
        <v>6.7163598931560943E-5</v>
      </c>
      <c r="G135" s="25">
        <f t="shared" si="46"/>
        <v>-9.6694121248889217E-4</v>
      </c>
      <c r="H135" s="25">
        <f t="shared" si="46"/>
        <v>-8.0338322792472831E-4</v>
      </c>
      <c r="I135" s="25">
        <f t="shared" si="46"/>
        <v>-9.3730852196348283E-4</v>
      </c>
      <c r="J135" s="25">
        <f t="shared" si="46"/>
        <v>-8.783863953638115E-5</v>
      </c>
      <c r="K135" s="25">
        <f t="shared" si="46"/>
        <v>-1.0675390006188728E-4</v>
      </c>
      <c r="N135" s="25">
        <f t="shared" ref="N135:S138" si="47">N86-N$73</f>
        <v>1.3100816223045339E-4</v>
      </c>
      <c r="O135" s="25">
        <f t="shared" si="47"/>
        <v>-7.0685307496819085E-4</v>
      </c>
      <c r="P135" s="25">
        <f t="shared" si="47"/>
        <v>-5.442891634421835E-4</v>
      </c>
      <c r="Q135" s="25">
        <f t="shared" si="47"/>
        <v>-6.8240690679510991E-4</v>
      </c>
      <c r="R135" s="25">
        <f t="shared" si="47"/>
        <v>-8.783863953638115E-5</v>
      </c>
      <c r="S135" s="25">
        <f t="shared" si="47"/>
        <v>-1.0675390006188728E-4</v>
      </c>
    </row>
    <row r="136" spans="1:19" x14ac:dyDescent="0.5">
      <c r="A136" s="23">
        <v>106</v>
      </c>
      <c r="B136" s="24" t="s">
        <v>16</v>
      </c>
      <c r="C136" s="23">
        <v>1</v>
      </c>
      <c r="D136" s="23">
        <v>0.25629999999999997</v>
      </c>
      <c r="E136" s="23">
        <v>2.9134000000000002</v>
      </c>
      <c r="F136" s="25">
        <f t="shared" si="46"/>
        <v>3.7065407253882546E-5</v>
      </c>
      <c r="G136" s="25">
        <f t="shared" si="46"/>
        <v>-8.7711405082581428E-4</v>
      </c>
      <c r="H136" s="25">
        <f t="shared" si="46"/>
        <v>-8.9910713440381339E-4</v>
      </c>
      <c r="I136" s="25">
        <f t="shared" si="46"/>
        <v>-8.4738067558587935E-4</v>
      </c>
      <c r="J136" s="25">
        <f t="shared" si="46"/>
        <v>-8.6063932699952556E-5</v>
      </c>
      <c r="K136" s="25">
        <f t="shared" si="46"/>
        <v>-6.166015044832432E-5</v>
      </c>
      <c r="N136" s="25">
        <f t="shared" si="47"/>
        <v>8.084450943432277E-5</v>
      </c>
      <c r="O136" s="25">
        <f t="shared" si="47"/>
        <v>-5.9456912288934354E-4</v>
      </c>
      <c r="P136" s="25">
        <f t="shared" si="47"/>
        <v>-6.6394404654103976E-4</v>
      </c>
      <c r="Q136" s="25">
        <f t="shared" si="47"/>
        <v>-5.6999709882310555E-4</v>
      </c>
      <c r="R136" s="25">
        <f t="shared" si="47"/>
        <v>-8.6063932699952556E-5</v>
      </c>
      <c r="S136" s="25">
        <f t="shared" si="47"/>
        <v>-6.166015044832432E-5</v>
      </c>
    </row>
    <row r="137" spans="1:19" x14ac:dyDescent="0.5">
      <c r="A137" s="23">
        <v>107</v>
      </c>
      <c r="B137" s="26" t="s">
        <v>16</v>
      </c>
      <c r="C137" s="27">
        <v>1</v>
      </c>
      <c r="D137" s="23">
        <v>0.25629999999999997</v>
      </c>
      <c r="E137" s="23">
        <v>2.9134000000000002</v>
      </c>
      <c r="F137" s="25">
        <f t="shared" si="46"/>
        <v>6.7163608125216356E-5</v>
      </c>
      <c r="G137" s="25">
        <f t="shared" si="46"/>
        <v>-9.3737795202726744E-4</v>
      </c>
      <c r="H137" s="25">
        <f t="shared" si="46"/>
        <v>-8.4001856725822856E-4</v>
      </c>
      <c r="I137" s="25">
        <f t="shared" si="46"/>
        <v>-8.7472736117066721E-4</v>
      </c>
      <c r="J137" s="25">
        <f t="shared" si="46"/>
        <v>-3.8144884704526238E-5</v>
      </c>
      <c r="K137" s="25">
        <f t="shared" si="46"/>
        <v>-1.0402094548189747E-4</v>
      </c>
      <c r="N137" s="25">
        <f t="shared" si="47"/>
        <v>1.3100817755321245E-4</v>
      </c>
      <c r="O137" s="25">
        <f t="shared" si="47"/>
        <v>-6.6989899939115982E-4</v>
      </c>
      <c r="P137" s="25">
        <f t="shared" si="47"/>
        <v>-5.9008333760905891E-4</v>
      </c>
      <c r="Q137" s="25">
        <f t="shared" si="47"/>
        <v>-6.0418045580409039E-4</v>
      </c>
      <c r="R137" s="25">
        <f t="shared" si="47"/>
        <v>-3.8144884704526238E-5</v>
      </c>
      <c r="S137" s="25">
        <f t="shared" si="47"/>
        <v>-1.0402094548189747E-4</v>
      </c>
    </row>
    <row r="138" spans="1:19" x14ac:dyDescent="0.5">
      <c r="A138" s="29">
        <v>109</v>
      </c>
      <c r="B138" s="30" t="s">
        <v>17</v>
      </c>
      <c r="C138" s="31">
        <v>1</v>
      </c>
      <c r="D138" s="31">
        <v>0.253</v>
      </c>
      <c r="E138" s="31">
        <v>3.2124999999999999</v>
      </c>
      <c r="F138" s="32">
        <f>F89-F$73</f>
        <v>4.7808128480848987E-5</v>
      </c>
      <c r="G138" s="32">
        <f t="shared" si="46"/>
        <v>-9.8313508322359295E-5</v>
      </c>
      <c r="H138" s="32">
        <f t="shared" si="46"/>
        <v>1.6270351626882212E-5</v>
      </c>
      <c r="I138" s="32">
        <f t="shared" si="46"/>
        <v>-9.8309439456802745E-5</v>
      </c>
      <c r="J138" s="32">
        <f t="shared" si="46"/>
        <v>-1.0556423728351989E-4</v>
      </c>
      <c r="K138" s="32">
        <f t="shared" si="46"/>
        <v>-8.3694621167805549E-5</v>
      </c>
      <c r="N138" s="32">
        <f>N89-N$73</f>
        <v>9.8749044812600163E-5</v>
      </c>
      <c r="O138" s="32">
        <f t="shared" si="47"/>
        <v>3.7893155523997541E-4</v>
      </c>
      <c r="P138" s="32">
        <f t="shared" si="47"/>
        <v>4.8027781099732993E-4</v>
      </c>
      <c r="Q138" s="32">
        <f t="shared" si="47"/>
        <v>3.6634194633824004E-4</v>
      </c>
      <c r="R138" s="32">
        <f t="shared" si="47"/>
        <v>-1.0556423728351989E-4</v>
      </c>
      <c r="S138" s="32">
        <f t="shared" si="47"/>
        <v>-8.3694621167805549E-5</v>
      </c>
    </row>
    <row r="139" spans="1:19" x14ac:dyDescent="0.5">
      <c r="A139" s="29">
        <v>110</v>
      </c>
      <c r="B139" s="33" t="s">
        <v>17</v>
      </c>
      <c r="C139" s="29">
        <v>1</v>
      </c>
      <c r="D139" s="31">
        <v>0.253</v>
      </c>
      <c r="E139" s="31">
        <v>3.2124999999999999</v>
      </c>
      <c r="F139" s="32">
        <f t="shared" ref="F139:K143" si="48">F90-F$73</f>
        <v>3.5582293704391448E-5</v>
      </c>
      <c r="G139" s="32">
        <f t="shared" si="48"/>
        <v>-6.9098882792545304E-5</v>
      </c>
      <c r="H139" s="32">
        <f t="shared" si="48"/>
        <v>-1.1453285528988501E-5</v>
      </c>
      <c r="I139" s="32">
        <f t="shared" si="48"/>
        <v>-3.427049053195217E-5</v>
      </c>
      <c r="J139" s="32">
        <f t="shared" si="48"/>
        <v>-7.9791659346755832E-5</v>
      </c>
      <c r="K139" s="32">
        <f t="shared" si="48"/>
        <v>-9.4379510452984418E-5</v>
      </c>
      <c r="N139" s="32">
        <f t="shared" ref="N139:S143" si="49">N90-N$73</f>
        <v>7.837265351850426E-5</v>
      </c>
      <c r="O139" s="32">
        <f t="shared" si="49"/>
        <v>4.1544983715224252E-4</v>
      </c>
      <c r="P139" s="32">
        <f t="shared" si="49"/>
        <v>4.4562326455249062E-4</v>
      </c>
      <c r="Q139" s="32">
        <f t="shared" si="49"/>
        <v>4.4639063249430353E-4</v>
      </c>
      <c r="R139" s="32">
        <f t="shared" si="49"/>
        <v>-7.9791659346755832E-5</v>
      </c>
      <c r="S139" s="32">
        <f t="shared" si="49"/>
        <v>-9.4379510452984418E-5</v>
      </c>
    </row>
    <row r="140" spans="1:19" x14ac:dyDescent="0.5">
      <c r="A140" s="29">
        <v>111</v>
      </c>
      <c r="B140" s="30" t="s">
        <v>17</v>
      </c>
      <c r="C140" s="31">
        <v>1</v>
      </c>
      <c r="D140" s="31">
        <v>0.253</v>
      </c>
      <c r="E140" s="31">
        <v>3.2124999999999999</v>
      </c>
      <c r="F140" s="32">
        <f t="shared" si="48"/>
        <v>3.5582308253148625E-5</v>
      </c>
      <c r="G140" s="32">
        <f t="shared" si="48"/>
        <v>4.2679999085239347E-5</v>
      </c>
      <c r="H140" s="32">
        <f t="shared" si="48"/>
        <v>-8.6702513891129219E-5</v>
      </c>
      <c r="I140" s="32">
        <f t="shared" si="48"/>
        <v>-1.417850547113977E-4</v>
      </c>
      <c r="J140" s="32">
        <f t="shared" si="48"/>
        <v>-7.7809183882372219E-5</v>
      </c>
      <c r="K140" s="32">
        <f t="shared" si="48"/>
        <v>-9.437953609689394E-5</v>
      </c>
      <c r="N140" s="32">
        <f t="shared" si="49"/>
        <v>7.8372677766432876E-5</v>
      </c>
      <c r="O140" s="32">
        <f t="shared" si="49"/>
        <v>5.5517343949947366E-4</v>
      </c>
      <c r="P140" s="32">
        <f t="shared" si="49"/>
        <v>3.5156172909981548E-4</v>
      </c>
      <c r="Q140" s="32">
        <f t="shared" si="49"/>
        <v>3.1199742726999635E-4</v>
      </c>
      <c r="R140" s="32">
        <f t="shared" si="49"/>
        <v>-7.7809183882372219E-5</v>
      </c>
      <c r="S140" s="32">
        <f t="shared" si="49"/>
        <v>-9.437953609689394E-5</v>
      </c>
    </row>
    <row r="141" spans="1:19" x14ac:dyDescent="0.5">
      <c r="A141" s="29">
        <v>112</v>
      </c>
      <c r="B141" s="33" t="s">
        <v>17</v>
      </c>
      <c r="C141" s="29">
        <v>1</v>
      </c>
      <c r="D141" s="31">
        <v>0.253</v>
      </c>
      <c r="E141" s="31">
        <v>3.2124999999999999</v>
      </c>
      <c r="F141" s="32">
        <f t="shared" si="48"/>
        <v>3.5582293704391448E-5</v>
      </c>
      <c r="G141" s="32">
        <f t="shared" si="48"/>
        <v>6.8084142665637924E-5</v>
      </c>
      <c r="H141" s="32">
        <f t="shared" si="48"/>
        <v>-7.746137852138288E-5</v>
      </c>
      <c r="I141" s="32">
        <f t="shared" si="48"/>
        <v>-1.5999734438247788E-4</v>
      </c>
      <c r="J141" s="32">
        <f t="shared" si="48"/>
        <v>-1.0556426115299804E-4</v>
      </c>
      <c r="K141" s="32">
        <f t="shared" si="48"/>
        <v>-9.2853113023246226E-5</v>
      </c>
      <c r="N141" s="32">
        <f t="shared" si="49"/>
        <v>7.837265351850426E-5</v>
      </c>
      <c r="O141" s="32">
        <f t="shared" si="49"/>
        <v>5.8692861897497155E-4</v>
      </c>
      <c r="P141" s="32">
        <f t="shared" si="49"/>
        <v>3.6311314831199808E-4</v>
      </c>
      <c r="Q141" s="32">
        <f t="shared" si="49"/>
        <v>2.8923206518114601E-4</v>
      </c>
      <c r="R141" s="32">
        <f t="shared" si="49"/>
        <v>-1.0556426115299804E-4</v>
      </c>
      <c r="S141" s="32">
        <f t="shared" si="49"/>
        <v>-9.2853113023246226E-5</v>
      </c>
    </row>
    <row r="142" spans="1:19" x14ac:dyDescent="0.5">
      <c r="A142" s="29">
        <v>113</v>
      </c>
      <c r="B142" s="30" t="s">
        <v>17</v>
      </c>
      <c r="C142" s="31">
        <v>1</v>
      </c>
      <c r="D142" s="31">
        <v>0.253</v>
      </c>
      <c r="E142" s="31">
        <v>3.2124999999999999</v>
      </c>
      <c r="F142" s="32">
        <f t="shared" si="48"/>
        <v>3.2525837149800149E-5</v>
      </c>
      <c r="G142" s="32">
        <f t="shared" si="48"/>
        <v>-8.4341272977535254E-5</v>
      </c>
      <c r="H142" s="32">
        <f t="shared" si="48"/>
        <v>-9.4623261727140237E-5</v>
      </c>
      <c r="I142" s="32">
        <f t="shared" si="48"/>
        <v>-1.2004740823846438E-4</v>
      </c>
      <c r="J142" s="32">
        <f t="shared" si="48"/>
        <v>-9.5651734507954658E-5</v>
      </c>
      <c r="K142" s="32">
        <f t="shared" si="48"/>
        <v>-1.2338134070917768E-4</v>
      </c>
      <c r="N142" s="32">
        <f t="shared" si="49"/>
        <v>7.3278559260852119E-5</v>
      </c>
      <c r="O142" s="32">
        <f t="shared" si="49"/>
        <v>3.96396849421006E-4</v>
      </c>
      <c r="P142" s="32">
        <f t="shared" si="49"/>
        <v>3.4166079430480176E-4</v>
      </c>
      <c r="Q142" s="32">
        <f t="shared" si="49"/>
        <v>3.3916948536116343E-4</v>
      </c>
      <c r="R142" s="32">
        <f t="shared" si="49"/>
        <v>-9.5651734507954658E-5</v>
      </c>
      <c r="S142" s="32">
        <f t="shared" si="49"/>
        <v>-1.2338134070917768E-4</v>
      </c>
    </row>
    <row r="143" spans="1:19" x14ac:dyDescent="0.5">
      <c r="A143" s="35">
        <v>115</v>
      </c>
      <c r="B143" s="36" t="s">
        <v>18</v>
      </c>
      <c r="C143" s="37">
        <v>1</v>
      </c>
      <c r="D143" s="37">
        <v>0.25609999999999999</v>
      </c>
      <c r="E143" s="37">
        <v>3.1501000000000001</v>
      </c>
      <c r="F143" s="38">
        <f>F94-F$73</f>
        <v>2.1730458450939833E-5</v>
      </c>
      <c r="G143" s="38">
        <f t="shared" si="48"/>
        <v>-1.1645247029313283E-3</v>
      </c>
      <c r="H143" s="38">
        <f>H94-H$73</f>
        <v>-1.1121690355918239E-3</v>
      </c>
      <c r="I143" s="38">
        <f t="shared" si="48"/>
        <v>-1.0829357965066425E-3</v>
      </c>
      <c r="J143" s="38">
        <f t="shared" si="48"/>
        <v>-1.4875056024740669E-4</v>
      </c>
      <c r="K143" s="38">
        <f t="shared" si="48"/>
        <v>-1.2887243636088602E-4</v>
      </c>
      <c r="N143" s="38">
        <f>N94-N$73</f>
        <v>5.528626142941824E-5</v>
      </c>
      <c r="O143" s="38">
        <f t="shared" si="49"/>
        <v>-9.5383243802123576E-4</v>
      </c>
      <c r="P143" s="38">
        <f t="shared" si="49"/>
        <v>-9.3027142302605286E-4</v>
      </c>
      <c r="Q143" s="38">
        <f t="shared" si="49"/>
        <v>-8.6444099997405946E-4</v>
      </c>
      <c r="R143" s="38">
        <f t="shared" si="49"/>
        <v>-1.4875056024740669E-4</v>
      </c>
      <c r="S143" s="38">
        <f t="shared" si="49"/>
        <v>-1.2887243636088602E-4</v>
      </c>
    </row>
    <row r="144" spans="1:19" x14ac:dyDescent="0.5">
      <c r="A144" s="35">
        <v>116</v>
      </c>
      <c r="B144" s="39" t="s">
        <v>18</v>
      </c>
      <c r="C144" s="35">
        <v>1</v>
      </c>
      <c r="D144" s="37">
        <v>0.25609999999999999</v>
      </c>
      <c r="E144" s="37">
        <v>3.1501000000000001</v>
      </c>
      <c r="F144" s="38">
        <f t="shared" ref="F144:K149" si="50">F95-F$73</f>
        <v>2.1730465083157293E-5</v>
      </c>
      <c r="G144" s="38">
        <f t="shared" si="50"/>
        <v>-1.1694461492710382E-3</v>
      </c>
      <c r="H144" s="38">
        <f t="shared" si="50"/>
        <v>-1.0635763916012285E-3</v>
      </c>
      <c r="I144" s="38">
        <f t="shared" si="50"/>
        <v>-1.1688599012410991E-3</v>
      </c>
      <c r="J144" s="38">
        <f t="shared" si="50"/>
        <v>-1.4298915965120745E-4</v>
      </c>
      <c r="K144" s="38">
        <f t="shared" si="50"/>
        <v>-1.3182970434003674E-4</v>
      </c>
      <c r="N144" s="38">
        <f t="shared" ref="N144:S149" si="51">N95-N$73</f>
        <v>5.5286272483114013E-5</v>
      </c>
      <c r="O144" s="38">
        <f t="shared" si="51"/>
        <v>-9.5998424594587357E-4</v>
      </c>
      <c r="P144" s="38">
        <f t="shared" si="51"/>
        <v>-8.6953061803780895E-4</v>
      </c>
      <c r="Q144" s="38">
        <f t="shared" si="51"/>
        <v>-9.7184613089212999E-4</v>
      </c>
      <c r="R144" s="38">
        <f t="shared" si="51"/>
        <v>-1.4298915965120745E-4</v>
      </c>
      <c r="S144" s="38">
        <f t="shared" si="51"/>
        <v>-1.3182970434003674E-4</v>
      </c>
    </row>
    <row r="145" spans="1:19" x14ac:dyDescent="0.5">
      <c r="A145" s="35">
        <v>117</v>
      </c>
      <c r="B145" s="36" t="s">
        <v>18</v>
      </c>
      <c r="C145" s="37">
        <v>1</v>
      </c>
      <c r="D145" s="37">
        <v>0.25609999999999999</v>
      </c>
      <c r="E145" s="37">
        <v>3.1501000000000001</v>
      </c>
      <c r="F145" s="38">
        <f t="shared" si="50"/>
        <v>2.1730465083157293E-5</v>
      </c>
      <c r="G145" s="38">
        <f t="shared" si="50"/>
        <v>-1.1399175136077907E-3</v>
      </c>
      <c r="H145" s="38">
        <f t="shared" si="50"/>
        <v>-1.030328564429861E-3</v>
      </c>
      <c r="I145" s="38">
        <f t="shared" si="50"/>
        <v>-1.1699978867947011E-3</v>
      </c>
      <c r="J145" s="38">
        <f t="shared" si="50"/>
        <v>-1.3722778110197012E-4</v>
      </c>
      <c r="K145" s="38">
        <f t="shared" si="50"/>
        <v>-1.510520859371858E-4</v>
      </c>
      <c r="N145" s="38">
        <f t="shared" si="51"/>
        <v>5.5286272483114013E-5</v>
      </c>
      <c r="O145" s="38">
        <f t="shared" si="51"/>
        <v>-9.2307345136681388E-4</v>
      </c>
      <c r="P145" s="38">
        <f t="shared" si="51"/>
        <v>-8.2797083407359917E-4</v>
      </c>
      <c r="Q145" s="38">
        <f t="shared" si="51"/>
        <v>-9.7326861283413284E-4</v>
      </c>
      <c r="R145" s="38">
        <f t="shared" si="51"/>
        <v>-1.3722778110197012E-4</v>
      </c>
      <c r="S145" s="38">
        <f t="shared" si="51"/>
        <v>-1.510520859371858E-4</v>
      </c>
    </row>
    <row r="146" spans="1:19" x14ac:dyDescent="0.5">
      <c r="A146" s="35">
        <v>118</v>
      </c>
      <c r="B146" s="39" t="s">
        <v>18</v>
      </c>
      <c r="C146" s="35">
        <v>1</v>
      </c>
      <c r="D146" s="37">
        <v>0.25609999999999999</v>
      </c>
      <c r="E146" s="37">
        <v>3.1501000000000001</v>
      </c>
      <c r="F146" s="38">
        <f t="shared" si="50"/>
        <v>3.6534503660323103E-5</v>
      </c>
      <c r="G146" s="38">
        <f t="shared" si="50"/>
        <v>-1.1349960565881531E-3</v>
      </c>
      <c r="H146" s="38">
        <f t="shared" si="50"/>
        <v>-1.0200984084546467E-3</v>
      </c>
      <c r="I146" s="38">
        <f t="shared" si="50"/>
        <v>-1.1153707691407297E-3</v>
      </c>
      <c r="J146" s="38">
        <f t="shared" si="50"/>
        <v>-1.3530732893456566E-4</v>
      </c>
      <c r="K146" s="38">
        <f t="shared" si="50"/>
        <v>-1.347869847398679E-4</v>
      </c>
      <c r="N146" s="38">
        <f t="shared" si="51"/>
        <v>7.9959670111723704E-5</v>
      </c>
      <c r="O146" s="38">
        <f t="shared" si="51"/>
        <v>-9.1692163009226679E-4</v>
      </c>
      <c r="P146" s="38">
        <f t="shared" si="51"/>
        <v>-8.1518313910458151E-4</v>
      </c>
      <c r="Q146" s="38">
        <f t="shared" si="51"/>
        <v>-9.0498471576666854E-4</v>
      </c>
      <c r="R146" s="38">
        <f t="shared" si="51"/>
        <v>-1.3530732893456566E-4</v>
      </c>
      <c r="S146" s="38">
        <f t="shared" si="51"/>
        <v>-1.347869847398679E-4</v>
      </c>
    </row>
    <row r="147" spans="1:19" x14ac:dyDescent="0.5">
      <c r="A147" s="35">
        <v>119</v>
      </c>
      <c r="B147" s="36" t="s">
        <v>18</v>
      </c>
      <c r="C147" s="37">
        <v>1</v>
      </c>
      <c r="D147" s="37">
        <v>0.25609999999999999</v>
      </c>
      <c r="E147" s="37">
        <v>3.1501000000000001</v>
      </c>
      <c r="F147" s="38">
        <f t="shared" si="50"/>
        <v>9.8872295788711813E-6</v>
      </c>
      <c r="G147" s="38">
        <f t="shared" si="50"/>
        <v>-1.1276138074958492E-3</v>
      </c>
      <c r="H147" s="38">
        <f t="shared" si="50"/>
        <v>-1.1160052162546437E-3</v>
      </c>
      <c r="I147" s="38">
        <f t="shared" si="50"/>
        <v>-1.1523579094539589E-3</v>
      </c>
      <c r="J147" s="38">
        <f t="shared" si="50"/>
        <v>-1.3530731118943071E-4</v>
      </c>
      <c r="K147" s="38">
        <f t="shared" si="50"/>
        <v>-1.3330836627614416E-4</v>
      </c>
      <c r="N147" s="38">
        <f t="shared" si="51"/>
        <v>3.5547546642637145E-5</v>
      </c>
      <c r="O147" s="38">
        <f t="shared" si="51"/>
        <v>-9.0769381872688707E-4</v>
      </c>
      <c r="P147" s="38">
        <f t="shared" si="51"/>
        <v>-9.3506664885457773E-4</v>
      </c>
      <c r="Q147" s="38">
        <f t="shared" si="51"/>
        <v>-9.5121864115820486E-4</v>
      </c>
      <c r="R147" s="38">
        <f t="shared" si="51"/>
        <v>-1.3530731118943071E-4</v>
      </c>
      <c r="S147" s="38">
        <f t="shared" si="51"/>
        <v>-1.3330836627614416E-4</v>
      </c>
    </row>
    <row r="148" spans="1:19" x14ac:dyDescent="0.5">
      <c r="A148" s="35">
        <v>120</v>
      </c>
      <c r="B148" s="39" t="s">
        <v>18</v>
      </c>
      <c r="C148" s="35">
        <v>1</v>
      </c>
      <c r="D148" s="37">
        <v>0.25609999999999999</v>
      </c>
      <c r="E148" s="37">
        <v>3.1501000000000001</v>
      </c>
      <c r="F148" s="38">
        <f t="shared" si="50"/>
        <v>4.5416934433674826E-5</v>
      </c>
      <c r="G148" s="38">
        <f t="shared" si="50"/>
        <v>-1.2186603673759152E-3</v>
      </c>
      <c r="H148" s="38">
        <f t="shared" si="50"/>
        <v>-1.0149835485277884E-3</v>
      </c>
      <c r="I148" s="38">
        <f t="shared" si="50"/>
        <v>-1.0897642397918379E-3</v>
      </c>
      <c r="J148" s="38">
        <f t="shared" si="50"/>
        <v>-1.4490963601652263E-4</v>
      </c>
      <c r="K148" s="38">
        <f t="shared" si="50"/>
        <v>-1.5844529169804859E-4</v>
      </c>
      <c r="N148" s="38">
        <f t="shared" si="51"/>
        <v>9.4763721400643256E-5</v>
      </c>
      <c r="O148" s="38">
        <f t="shared" si="51"/>
        <v>-1.0215020185769697E-3</v>
      </c>
      <c r="P148" s="38">
        <f t="shared" si="51"/>
        <v>-8.0878956419600857E-4</v>
      </c>
      <c r="Q148" s="38">
        <f t="shared" si="51"/>
        <v>-8.7297655408055371E-4</v>
      </c>
      <c r="R148" s="38">
        <f t="shared" si="51"/>
        <v>-1.4490963601652263E-4</v>
      </c>
      <c r="S148" s="38">
        <f t="shared" si="51"/>
        <v>-1.5844529169804859E-4</v>
      </c>
    </row>
    <row r="149" spans="1:19" x14ac:dyDescent="0.5">
      <c r="A149" s="41">
        <v>122</v>
      </c>
      <c r="B149" s="42" t="s">
        <v>19</v>
      </c>
      <c r="C149" s="41">
        <v>1</v>
      </c>
      <c r="D149" s="41">
        <v>0.2545</v>
      </c>
      <c r="E149" s="41">
        <v>3.3292000000000002</v>
      </c>
      <c r="F149" s="43">
        <f>F100-F$73</f>
        <v>3.1226071618663096E-5</v>
      </c>
      <c r="G149" s="43">
        <f t="shared" si="50"/>
        <v>-1.1489294259151702E-3</v>
      </c>
      <c r="H149" s="43">
        <f t="shared" si="50"/>
        <v>-1.074104048092881E-3</v>
      </c>
      <c r="I149" s="43">
        <f t="shared" si="50"/>
        <v>-1.2047286637002514E-3</v>
      </c>
      <c r="J149" s="43">
        <f t="shared" si="50"/>
        <v>-1.622207101593464E-4</v>
      </c>
      <c r="K149" s="43">
        <f t="shared" si="50"/>
        <v>-1.7139803839687963E-4</v>
      </c>
      <c r="N149" s="43">
        <f>N100-N$73</f>
        <v>7.1112283375623686E-5</v>
      </c>
      <c r="O149" s="43">
        <f t="shared" si="51"/>
        <v>-9.3433834175103854E-4</v>
      </c>
      <c r="P149" s="43">
        <f t="shared" si="51"/>
        <v>-8.8269018865237421E-4</v>
      </c>
      <c r="Q149" s="43">
        <f t="shared" si="51"/>
        <v>-1.0166820839660703E-3</v>
      </c>
      <c r="R149" s="43">
        <f t="shared" si="51"/>
        <v>-1.622207101593464E-4</v>
      </c>
      <c r="S149" s="43">
        <f t="shared" si="51"/>
        <v>-1.7139803839687963E-4</v>
      </c>
    </row>
    <row r="150" spans="1:19" x14ac:dyDescent="0.5">
      <c r="A150" s="41">
        <v>123</v>
      </c>
      <c r="B150" s="44" t="s">
        <v>19</v>
      </c>
      <c r="C150" s="45">
        <v>1</v>
      </c>
      <c r="D150" s="41">
        <v>0.2545</v>
      </c>
      <c r="E150" s="41">
        <v>3.3292000000000002</v>
      </c>
      <c r="F150" s="43">
        <f t="shared" ref="F150:K153" si="52">F101-F$73</f>
        <v>6.2715226953703062E-5</v>
      </c>
      <c r="G150" s="43">
        <f t="shared" si="52"/>
        <v>-1.1855680518831303E-3</v>
      </c>
      <c r="H150" s="43">
        <f t="shared" si="52"/>
        <v>-1.1135437580399635E-3</v>
      </c>
      <c r="I150" s="43">
        <f t="shared" si="52"/>
        <v>-1.1290815542235114E-3</v>
      </c>
      <c r="J150" s="43">
        <f t="shared" si="52"/>
        <v>-1.5405082131153395E-4</v>
      </c>
      <c r="K150" s="43">
        <f t="shared" si="52"/>
        <v>-1.7297061825445362E-4</v>
      </c>
      <c r="N150" s="43">
        <f t="shared" ref="N150:S153" si="53">N101-N$73</f>
        <v>1.2359420893402363E-4</v>
      </c>
      <c r="O150" s="43">
        <f t="shared" si="53"/>
        <v>-9.8013662421098818E-4</v>
      </c>
      <c r="P150" s="43">
        <f t="shared" si="53"/>
        <v>-9.3198982608622746E-4</v>
      </c>
      <c r="Q150" s="43">
        <f t="shared" si="53"/>
        <v>-9.2212319712014546E-4</v>
      </c>
      <c r="R150" s="43">
        <f t="shared" si="53"/>
        <v>-1.5405082131153395E-4</v>
      </c>
      <c r="S150" s="43">
        <f t="shared" si="53"/>
        <v>-1.7297061825445362E-4</v>
      </c>
    </row>
    <row r="151" spans="1:19" x14ac:dyDescent="0.5">
      <c r="A151" s="47">
        <v>125</v>
      </c>
      <c r="B151" s="48" t="s">
        <v>20</v>
      </c>
      <c r="C151" s="49">
        <v>1</v>
      </c>
      <c r="D151" s="49">
        <v>0.25230000000000002</v>
      </c>
      <c r="E151" s="49">
        <v>3.2454000000000001</v>
      </c>
      <c r="F151" s="50">
        <f>F102-F$73</f>
        <v>2.4034246490569479E-5</v>
      </c>
      <c r="G151" s="50">
        <f t="shared" si="52"/>
        <v>-7.8755198505964913E-4</v>
      </c>
      <c r="H151" s="50">
        <f t="shared" si="52"/>
        <v>-8.7426174406965711E-4</v>
      </c>
      <c r="I151" s="50">
        <f t="shared" si="52"/>
        <v>-8.0489626061263243E-4</v>
      </c>
      <c r="J151" s="50">
        <f t="shared" si="52"/>
        <v>-1.8792417419340727E-4</v>
      </c>
      <c r="K151" s="50">
        <f t="shared" si="52"/>
        <v>-1.7583007561422926E-4</v>
      </c>
      <c r="N151" s="50">
        <f>N102-N$73</f>
        <v>5.9125908162134328E-5</v>
      </c>
      <c r="O151" s="50">
        <f t="shared" si="53"/>
        <v>-4.82616540681637E-4</v>
      </c>
      <c r="P151" s="50">
        <f t="shared" si="53"/>
        <v>-6.3288730862334449E-4</v>
      </c>
      <c r="Q151" s="50">
        <f t="shared" si="53"/>
        <v>-5.1689158010654679E-4</v>
      </c>
      <c r="R151" s="50">
        <f t="shared" si="53"/>
        <v>-1.8792417419340727E-4</v>
      </c>
      <c r="S151" s="50">
        <f t="shared" si="53"/>
        <v>-1.7583007561422926E-4</v>
      </c>
    </row>
    <row r="152" spans="1:19" x14ac:dyDescent="0.5">
      <c r="A152" s="47">
        <v>126</v>
      </c>
      <c r="B152" s="51" t="s">
        <v>20</v>
      </c>
      <c r="C152" s="47">
        <v>1</v>
      </c>
      <c r="D152" s="49">
        <v>0.25230000000000002</v>
      </c>
      <c r="E152" s="49">
        <v>3.2454000000000001</v>
      </c>
      <c r="F152" s="50">
        <f>F103-F$73</f>
        <v>5.4562976569015443E-6</v>
      </c>
      <c r="G152" s="50">
        <f t="shared" si="52"/>
        <v>-7.9141201219857789E-4</v>
      </c>
      <c r="H152" s="50">
        <f t="shared" si="52"/>
        <v>-7.5524162146779739E-4</v>
      </c>
      <c r="I152" s="50">
        <f t="shared" si="52"/>
        <v>-8.6083568309105541E-4</v>
      </c>
      <c r="J152" s="50">
        <f t="shared" si="52"/>
        <v>-1.6784060572695253E-4</v>
      </c>
      <c r="K152" s="50">
        <f t="shared" si="52"/>
        <v>-1.3562578326164419E-4</v>
      </c>
      <c r="N152" s="50">
        <f>N103-N$73</f>
        <v>2.8162660106021086E-5</v>
      </c>
      <c r="O152" s="50">
        <f t="shared" si="53"/>
        <v>-4.8744157460529794E-4</v>
      </c>
      <c r="P152" s="50">
        <f t="shared" si="53"/>
        <v>-4.8411215537101952E-4</v>
      </c>
      <c r="Q152" s="50">
        <f t="shared" si="53"/>
        <v>-5.8681585820457563E-4</v>
      </c>
      <c r="R152" s="50">
        <f t="shared" si="53"/>
        <v>-1.6784060572695253E-4</v>
      </c>
      <c r="S152" s="50">
        <f t="shared" si="53"/>
        <v>-1.3562578326164419E-4</v>
      </c>
    </row>
    <row r="153" spans="1:19" x14ac:dyDescent="0.5">
      <c r="A153" s="53">
        <v>128</v>
      </c>
      <c r="B153" s="54" t="s">
        <v>21</v>
      </c>
      <c r="C153" s="53">
        <v>1</v>
      </c>
      <c r="D153" s="53">
        <v>0.25490000000000002</v>
      </c>
      <c r="E153" s="53">
        <v>3.1823999999999999</v>
      </c>
      <c r="F153" s="55">
        <f>F104-F$73</f>
        <v>3.4506956018673424E-5</v>
      </c>
      <c r="G153" s="55">
        <f t="shared" si="52"/>
        <v>2.3064739109926154E-4</v>
      </c>
      <c r="H153" s="55">
        <f t="shared" si="52"/>
        <v>1.6690231925752929E-4</v>
      </c>
      <c r="I153" s="55">
        <f t="shared" si="52"/>
        <v>2.4489126000294898E-4</v>
      </c>
      <c r="J153" s="55">
        <f t="shared" si="52"/>
        <v>-1.6465108439535594E-4</v>
      </c>
      <c r="K153" s="55">
        <f t="shared" si="52"/>
        <v>-1.690537327003487E-4</v>
      </c>
      <c r="N153" s="55">
        <f>N104-N$73</f>
        <v>7.6580424042307563E-5</v>
      </c>
      <c r="O153" s="55">
        <f t="shared" si="53"/>
        <v>7.9013267951700107E-4</v>
      </c>
      <c r="P153" s="55">
        <f t="shared" si="53"/>
        <v>6.6856777053563889E-4</v>
      </c>
      <c r="Q153" s="55">
        <f t="shared" si="53"/>
        <v>7.9534282066293007E-4</v>
      </c>
      <c r="R153" s="55">
        <f t="shared" si="53"/>
        <v>-1.6465108439535594E-4</v>
      </c>
      <c r="S153" s="55">
        <f t="shared" si="53"/>
        <v>-1.690537327003487E-4</v>
      </c>
    </row>
    <row r="154" spans="1:19" x14ac:dyDescent="0.5">
      <c r="A154" s="53">
        <v>129</v>
      </c>
      <c r="B154" s="56" t="s">
        <v>21</v>
      </c>
      <c r="C154" s="57">
        <v>1</v>
      </c>
      <c r="D154" s="53">
        <v>0.25490000000000002</v>
      </c>
      <c r="E154" s="53">
        <v>3.1823999999999999</v>
      </c>
      <c r="F154" s="55">
        <f t="shared" ref="F154:K157" si="54">F105-F$73</f>
        <v>2.5491201450792304E-5</v>
      </c>
      <c r="G154" s="55">
        <f t="shared" si="54"/>
        <v>3.1307847296850556E-4</v>
      </c>
      <c r="H154" s="55">
        <f t="shared" si="54"/>
        <v>2.7204653994470501E-4</v>
      </c>
      <c r="I154" s="55">
        <f t="shared" si="54"/>
        <v>1.7383491096567127E-4</v>
      </c>
      <c r="J154" s="55">
        <f t="shared" si="54"/>
        <v>-1.4905677513869976E-4</v>
      </c>
      <c r="K154" s="55">
        <f t="shared" si="54"/>
        <v>-1.7355624854074083E-4</v>
      </c>
      <c r="N154" s="55">
        <f t="shared" ref="N154:S157" si="55">N105-N$73</f>
        <v>6.1554166429172351E-5</v>
      </c>
      <c r="O154" s="55">
        <f t="shared" si="55"/>
        <v>8.9317153185355675E-4</v>
      </c>
      <c r="P154" s="55">
        <f t="shared" si="55"/>
        <v>7.9999804639460789E-4</v>
      </c>
      <c r="Q154" s="55">
        <f t="shared" si="55"/>
        <v>7.0652238436633283E-4</v>
      </c>
      <c r="R154" s="55">
        <f t="shared" si="55"/>
        <v>-1.4905677513869976E-4</v>
      </c>
      <c r="S154" s="55">
        <f t="shared" si="55"/>
        <v>-1.7355624854074083E-4</v>
      </c>
    </row>
    <row r="155" spans="1:19" x14ac:dyDescent="0.5">
      <c r="A155" s="53">
        <v>130</v>
      </c>
      <c r="B155" s="54" t="s">
        <v>21</v>
      </c>
      <c r="C155" s="53">
        <v>1</v>
      </c>
      <c r="D155" s="53">
        <v>0.25490000000000002</v>
      </c>
      <c r="E155" s="53">
        <v>3.1823999999999999</v>
      </c>
      <c r="F155" s="55">
        <f t="shared" si="54"/>
        <v>2.8496459424698229E-5</v>
      </c>
      <c r="G155" s="55">
        <f t="shared" si="54"/>
        <v>3.7552709693523421E-4</v>
      </c>
      <c r="H155" s="55">
        <f t="shared" si="54"/>
        <v>2.3440211873438244E-4</v>
      </c>
      <c r="I155" s="55">
        <f t="shared" si="54"/>
        <v>2.0040818534175324E-4</v>
      </c>
      <c r="J155" s="55">
        <f t="shared" si="54"/>
        <v>-1.5490461627599896E-4</v>
      </c>
      <c r="K155" s="55">
        <f t="shared" si="54"/>
        <v>-1.9156625811203495E-4</v>
      </c>
      <c r="N155" s="55">
        <f t="shared" si="55"/>
        <v>6.6562929719015551E-5</v>
      </c>
      <c r="O155" s="55">
        <f t="shared" si="55"/>
        <v>9.7123231181196756E-4</v>
      </c>
      <c r="P155" s="55">
        <f t="shared" si="55"/>
        <v>7.5294251988170489E-4</v>
      </c>
      <c r="Q155" s="55">
        <f t="shared" si="55"/>
        <v>7.3973897733643464E-4</v>
      </c>
      <c r="R155" s="55">
        <f t="shared" si="55"/>
        <v>-1.5490461627599896E-4</v>
      </c>
      <c r="S155" s="55">
        <f t="shared" si="55"/>
        <v>-1.9156625811203495E-4</v>
      </c>
    </row>
    <row r="156" spans="1:19" x14ac:dyDescent="0.5">
      <c r="A156" s="53">
        <v>131</v>
      </c>
      <c r="B156" s="56" t="s">
        <v>21</v>
      </c>
      <c r="C156" s="57">
        <v>1</v>
      </c>
      <c r="D156" s="53">
        <v>0.25490000000000002</v>
      </c>
      <c r="E156" s="53">
        <v>3.1823999999999999</v>
      </c>
      <c r="F156" s="55">
        <f t="shared" si="54"/>
        <v>1.9480703173876321E-5</v>
      </c>
      <c r="G156" s="55">
        <f t="shared" si="54"/>
        <v>3.4430284056033347E-4</v>
      </c>
      <c r="H156" s="55">
        <f t="shared" si="54"/>
        <v>1.7858518685539377E-4</v>
      </c>
      <c r="I156" s="55">
        <f t="shared" si="54"/>
        <v>2.4777956384873642E-4</v>
      </c>
      <c r="J156" s="55">
        <f t="shared" si="54"/>
        <v>-1.7439749520555713E-4</v>
      </c>
      <c r="K156" s="55">
        <f t="shared" si="54"/>
        <v>-1.8856456771779785E-4</v>
      </c>
      <c r="N156" s="55">
        <f t="shared" si="55"/>
        <v>5.1536669300979056E-5</v>
      </c>
      <c r="O156" s="55">
        <f t="shared" si="55"/>
        <v>9.3220199134334131E-4</v>
      </c>
      <c r="P156" s="55">
        <f t="shared" si="55"/>
        <v>6.8317135503296938E-4</v>
      </c>
      <c r="Q156" s="55">
        <f t="shared" si="55"/>
        <v>7.9895320047016459E-4</v>
      </c>
      <c r="R156" s="55">
        <f t="shared" si="55"/>
        <v>-1.7439749520555713E-4</v>
      </c>
      <c r="S156" s="55">
        <f t="shared" si="55"/>
        <v>-1.8856456771779785E-4</v>
      </c>
    </row>
    <row r="157" spans="1:19" x14ac:dyDescent="0.5">
      <c r="A157" s="59">
        <v>133</v>
      </c>
      <c r="B157" s="60" t="s">
        <v>22</v>
      </c>
      <c r="C157" s="61">
        <v>1</v>
      </c>
      <c r="D157" s="61">
        <v>0.25409999999999999</v>
      </c>
      <c r="E157" s="61">
        <v>3.1095000000000002</v>
      </c>
      <c r="F157" s="62">
        <f>F108-F$73</f>
        <v>1.5581497393798802E-5</v>
      </c>
      <c r="G157" s="62">
        <f t="shared" si="54"/>
        <v>-1.1541501127927687E-3</v>
      </c>
      <c r="H157" s="62">
        <f t="shared" si="54"/>
        <v>-1.0840881365928837E-3</v>
      </c>
      <c r="I157" s="62">
        <f t="shared" si="54"/>
        <v>-1.153645912990499E-3</v>
      </c>
      <c r="J157" s="62">
        <f t="shared" si="54"/>
        <v>-1.9325535463008976E-4</v>
      </c>
      <c r="K157" s="62">
        <f t="shared" si="54"/>
        <v>-1.8834357150880748E-4</v>
      </c>
      <c r="N157" s="62">
        <f>N108-N$73</f>
        <v>4.5037993000849844E-5</v>
      </c>
      <c r="O157" s="62">
        <f t="shared" si="55"/>
        <v>-9.4086420034803636E-4</v>
      </c>
      <c r="P157" s="62">
        <f t="shared" si="55"/>
        <v>-8.9517029927737776E-4</v>
      </c>
      <c r="Q157" s="62">
        <f t="shared" si="55"/>
        <v>-9.5282864557888003E-4</v>
      </c>
      <c r="R157" s="62">
        <f t="shared" si="55"/>
        <v>-1.9325535463008976E-4</v>
      </c>
      <c r="S157" s="62">
        <f t="shared" si="55"/>
        <v>-1.8834357150880748E-4</v>
      </c>
    </row>
    <row r="158" spans="1:19" x14ac:dyDescent="0.5">
      <c r="A158" s="59">
        <v>134</v>
      </c>
      <c r="B158" s="63" t="s">
        <v>22</v>
      </c>
      <c r="C158" s="59">
        <v>1</v>
      </c>
      <c r="D158" s="61">
        <v>0.25409999999999999</v>
      </c>
      <c r="E158" s="61">
        <v>3.1095000000000002</v>
      </c>
      <c r="F158" s="62">
        <f t="shared" ref="F158:K161" si="56">F109-F$73</f>
        <v>3.3255410593859218E-5</v>
      </c>
      <c r="G158" s="62">
        <f t="shared" si="56"/>
        <v>-1.1235483804954778E-3</v>
      </c>
      <c r="H158" s="62">
        <f t="shared" si="56"/>
        <v>-1.0688218404294649E-3</v>
      </c>
      <c r="I158" s="62">
        <f t="shared" si="56"/>
        <v>-1.1293028189842175E-3</v>
      </c>
      <c r="J158" s="62">
        <f t="shared" si="56"/>
        <v>-1.3211517688850136E-4</v>
      </c>
      <c r="K158" s="62">
        <f t="shared" si="56"/>
        <v>-1.6921964996580592E-4</v>
      </c>
      <c r="N158" s="62">
        <f t="shared" ref="N158:S161" si="57">N109-N$73</f>
        <v>7.4494515000950531E-5</v>
      </c>
      <c r="O158" s="62">
        <f t="shared" si="57"/>
        <v>-9.0261203497642314E-4</v>
      </c>
      <c r="P158" s="62">
        <f t="shared" si="57"/>
        <v>-8.760874290731042E-4</v>
      </c>
      <c r="Q158" s="62">
        <f t="shared" si="57"/>
        <v>-9.2239977807102814E-4</v>
      </c>
      <c r="R158" s="62">
        <f t="shared" si="57"/>
        <v>-1.3211517688850136E-4</v>
      </c>
      <c r="S158" s="62">
        <f t="shared" si="57"/>
        <v>-1.6921964996580592E-4</v>
      </c>
    </row>
    <row r="159" spans="1:19" x14ac:dyDescent="0.5">
      <c r="A159" s="59">
        <v>135</v>
      </c>
      <c r="B159" s="60" t="s">
        <v>22</v>
      </c>
      <c r="C159" s="61">
        <v>1</v>
      </c>
      <c r="D159" s="61">
        <v>0.25409999999999999</v>
      </c>
      <c r="E159" s="61">
        <v>3.1095000000000002</v>
      </c>
      <c r="F159" s="62">
        <f t="shared" si="56"/>
        <v>2.147280976672717E-5</v>
      </c>
      <c r="G159" s="62">
        <f t="shared" si="56"/>
        <v>-1.1088596195439971E-3</v>
      </c>
      <c r="H159" s="62">
        <f t="shared" si="56"/>
        <v>-1.0001223535115696E-3</v>
      </c>
      <c r="I159" s="62">
        <f t="shared" si="56"/>
        <v>-1.135529841313689E-3</v>
      </c>
      <c r="J159" s="62">
        <f t="shared" si="56"/>
        <v>-1.6650654913669762E-4</v>
      </c>
      <c r="K159" s="62">
        <f t="shared" si="56"/>
        <v>-2.0893853463137496E-4</v>
      </c>
      <c r="N159" s="62">
        <f t="shared" si="57"/>
        <v>5.4856846955730482E-5</v>
      </c>
      <c r="O159" s="62">
        <f t="shared" si="57"/>
        <v>-8.8425108378707186E-4</v>
      </c>
      <c r="P159" s="62">
        <f t="shared" si="57"/>
        <v>-7.9021307042573502E-4</v>
      </c>
      <c r="Q159" s="62">
        <f t="shared" si="57"/>
        <v>-9.3018355598286761E-4</v>
      </c>
      <c r="R159" s="62">
        <f t="shared" si="57"/>
        <v>-1.6650654913669762E-4</v>
      </c>
      <c r="S159" s="62">
        <f t="shared" si="57"/>
        <v>-2.0893853463137496E-4</v>
      </c>
    </row>
    <row r="160" spans="1:19" x14ac:dyDescent="0.5">
      <c r="A160" s="59">
        <v>136</v>
      </c>
      <c r="B160" s="63" t="s">
        <v>22</v>
      </c>
      <c r="C160" s="59">
        <v>1</v>
      </c>
      <c r="D160" s="61">
        <v>0.25409999999999999</v>
      </c>
      <c r="E160" s="61">
        <v>3.1095000000000002</v>
      </c>
      <c r="F160" s="62">
        <f t="shared" si="56"/>
        <v>2.7364112242250546E-5</v>
      </c>
      <c r="G160" s="62">
        <f t="shared" si="56"/>
        <v>-1.1370132018238641E-3</v>
      </c>
      <c r="H160" s="62">
        <f t="shared" si="56"/>
        <v>-1.0319276673137177E-3</v>
      </c>
      <c r="I160" s="62">
        <f t="shared" si="56"/>
        <v>-1.129868933165622E-3</v>
      </c>
      <c r="J160" s="62">
        <f t="shared" si="56"/>
        <v>-1.7414907951276593E-4</v>
      </c>
      <c r="K160" s="62">
        <f t="shared" si="56"/>
        <v>-1.8540143439061397E-4</v>
      </c>
      <c r="N160" s="62">
        <f t="shared" si="57"/>
        <v>6.4675684414936089E-5</v>
      </c>
      <c r="O160" s="62">
        <f t="shared" si="57"/>
        <v>-9.1944306163690547E-4</v>
      </c>
      <c r="P160" s="62">
        <f t="shared" si="57"/>
        <v>-8.2996971267842025E-4</v>
      </c>
      <c r="Q160" s="62">
        <f t="shared" si="57"/>
        <v>-9.231074207977836E-4</v>
      </c>
      <c r="R160" s="62">
        <f t="shared" si="57"/>
        <v>-1.7414907951276593E-4</v>
      </c>
      <c r="S160" s="62">
        <f t="shared" si="57"/>
        <v>-1.8540143439061397E-4</v>
      </c>
    </row>
    <row r="161" spans="1:19" x14ac:dyDescent="0.5">
      <c r="A161" s="65">
        <v>138</v>
      </c>
      <c r="B161" s="66" t="s">
        <v>23</v>
      </c>
      <c r="C161" s="65">
        <v>1</v>
      </c>
      <c r="D161" s="65">
        <v>0.25269999999999998</v>
      </c>
      <c r="E161" s="65">
        <v>3.1589999999999998</v>
      </c>
      <c r="F161" s="67">
        <f>F112-F$73</f>
        <v>1.3524438406686274E-5</v>
      </c>
      <c r="G161" s="67">
        <f t="shared" si="56"/>
        <v>-1.1957879806210616E-3</v>
      </c>
      <c r="H161" s="67">
        <f t="shared" si="56"/>
        <v>-1.1236892106696818E-3</v>
      </c>
      <c r="I161" s="67">
        <f t="shared" si="56"/>
        <v>-1.203422059636047E-3</v>
      </c>
      <c r="J161" s="67">
        <f t="shared" si="56"/>
        <v>-1.8404843532097184E-4</v>
      </c>
      <c r="K161" s="67">
        <f t="shared" si="56"/>
        <v>-1.9599717994094694E-4</v>
      </c>
      <c r="N161" s="67">
        <f>N112-N$73</f>
        <v>4.1609561355662293E-5</v>
      </c>
      <c r="O161" s="67">
        <f t="shared" si="57"/>
        <v>-9.9291153513340262E-4</v>
      </c>
      <c r="P161" s="67">
        <f t="shared" si="57"/>
        <v>-9.4467164187337532E-4</v>
      </c>
      <c r="Q161" s="67">
        <f t="shared" si="57"/>
        <v>-1.015048828885815E-3</v>
      </c>
      <c r="R161" s="67">
        <f t="shared" si="57"/>
        <v>-1.8404843532097184E-4</v>
      </c>
      <c r="S161" s="67">
        <f t="shared" si="57"/>
        <v>-1.9599717994094694E-4</v>
      </c>
    </row>
    <row r="162" spans="1:19" x14ac:dyDescent="0.5">
      <c r="A162" s="65">
        <v>139</v>
      </c>
      <c r="B162" s="68" t="s">
        <v>23</v>
      </c>
      <c r="C162" s="69">
        <v>1</v>
      </c>
      <c r="D162" s="65">
        <v>0.25269999999999998</v>
      </c>
      <c r="E162" s="65">
        <v>3.1589999999999998</v>
      </c>
      <c r="F162" s="67">
        <f>F113-F$73</f>
        <v>4.0606549716657479E-5</v>
      </c>
      <c r="G162" s="67">
        <f>G113-G$73</f>
        <v>-1.2758154189948395E-3</v>
      </c>
      <c r="H162" s="67">
        <f>H113-H$73</f>
        <v>-1.0769029232862129E-3</v>
      </c>
      <c r="I162" s="67">
        <f>I113-I$73</f>
        <v>-1.1860726404490666E-3</v>
      </c>
      <c r="J162" s="67">
        <f>J113-J$73</f>
        <v>-1.7233765686016381E-4</v>
      </c>
      <c r="K162" s="67">
        <f>K113-K$73</f>
        <v>-1.8096950632835699E-4</v>
      </c>
      <c r="N162" s="67">
        <f>N113-N$73</f>
        <v>8.6746413538947646E-5</v>
      </c>
      <c r="O162" s="67">
        <f>O113-O$73</f>
        <v>-1.0929458331006251E-3</v>
      </c>
      <c r="P162" s="67">
        <f>P113-P$73</f>
        <v>-8.861887826440392E-4</v>
      </c>
      <c r="Q162" s="67">
        <f>Q113-Q$73</f>
        <v>-9.9336205490208962E-4</v>
      </c>
      <c r="R162" s="67">
        <f>R113-R$73</f>
        <v>-1.7233765686016381E-4</v>
      </c>
      <c r="S162" s="67">
        <f>S113-S$73</f>
        <v>-1.8096950632835699E-4</v>
      </c>
    </row>
    <row r="163" spans="1:19" x14ac:dyDescent="0.5">
      <c r="A163" s="71">
        <v>141</v>
      </c>
      <c r="B163" s="72" t="s">
        <v>24</v>
      </c>
      <c r="C163" s="73">
        <v>1</v>
      </c>
      <c r="D163" s="73">
        <v>0.25180000000000002</v>
      </c>
      <c r="E163" s="73">
        <v>3.1591999999999998</v>
      </c>
      <c r="F163" s="74">
        <f>F114-F$73</f>
        <v>1.3677693995635547E-5</v>
      </c>
      <c r="G163" s="74">
        <f t="shared" ref="G163:K163" si="58">G114-G$73</f>
        <v>-7.5735049292865791E-4</v>
      </c>
      <c r="H163" s="74">
        <f t="shared" si="58"/>
        <v>-7.7151581000951624E-4</v>
      </c>
      <c r="I163" s="74">
        <f t="shared" si="58"/>
        <v>-8.3791131842957719E-4</v>
      </c>
      <c r="J163" s="74">
        <f t="shared" si="58"/>
        <v>-1.8965531612293032E-4</v>
      </c>
      <c r="K163" s="74">
        <f t="shared" si="58"/>
        <v>-2.1238545096847065E-4</v>
      </c>
      <c r="N163" s="74">
        <f>N114-N$73</f>
        <v>4.1864987337244417E-5</v>
      </c>
      <c r="O163" s="74">
        <f t="shared" ref="O163:S163" si="59">O114-O$73</f>
        <v>-4.4486467551789802E-4</v>
      </c>
      <c r="P163" s="74">
        <f t="shared" si="59"/>
        <v>-5.0445489104816829E-4</v>
      </c>
      <c r="Q163" s="74">
        <f t="shared" si="59"/>
        <v>-5.5816040237772796E-4</v>
      </c>
      <c r="R163" s="74">
        <f t="shared" si="59"/>
        <v>-1.8965531612293032E-4</v>
      </c>
      <c r="S163" s="74">
        <f t="shared" si="59"/>
        <v>-2.1238545096847065E-4</v>
      </c>
    </row>
    <row r="164" spans="1:19" x14ac:dyDescent="0.5">
      <c r="A164" s="71">
        <v>142</v>
      </c>
      <c r="B164" s="75" t="s">
        <v>24</v>
      </c>
      <c r="C164" s="71">
        <v>1</v>
      </c>
      <c r="D164" s="73">
        <v>0.25180000000000002</v>
      </c>
      <c r="E164" s="73">
        <v>3.1591999999999998</v>
      </c>
      <c r="F164" s="74">
        <f t="shared" ref="F164:K168" si="60">F115-F$73</f>
        <v>-1.4226508436944574E-6</v>
      </c>
      <c r="G164" s="74">
        <f t="shared" si="60"/>
        <v>-7.2471981286720754E-4</v>
      </c>
      <c r="H164" s="74">
        <f t="shared" si="60"/>
        <v>-7.5455892702698773E-4</v>
      </c>
      <c r="I164" s="74">
        <f t="shared" si="60"/>
        <v>-8.2920464976398356E-4</v>
      </c>
      <c r="J164" s="74">
        <f t="shared" si="60"/>
        <v>-1.641896477439217E-4</v>
      </c>
      <c r="K164" s="74">
        <f t="shared" si="60"/>
        <v>-1.9579490988666027E-4</v>
      </c>
      <c r="N164" s="74">
        <f t="shared" ref="N164:S168" si="61">N115-N$73</f>
        <v>1.6697745938361101E-5</v>
      </c>
      <c r="O164" s="74">
        <f t="shared" si="61"/>
        <v>-4.0407632544108506E-4</v>
      </c>
      <c r="P164" s="74">
        <f t="shared" si="61"/>
        <v>-4.8325878732000766E-4</v>
      </c>
      <c r="Q164" s="74">
        <f t="shared" si="61"/>
        <v>-5.4727706654573581E-4</v>
      </c>
      <c r="R164" s="74">
        <f t="shared" si="61"/>
        <v>-1.641896477439217E-4</v>
      </c>
      <c r="S164" s="74">
        <f t="shared" si="61"/>
        <v>-1.9579490988666027E-4</v>
      </c>
    </row>
    <row r="165" spans="1:19" x14ac:dyDescent="0.5">
      <c r="A165" s="71">
        <v>143</v>
      </c>
      <c r="B165" s="72" t="s">
        <v>24</v>
      </c>
      <c r="C165" s="73">
        <v>1</v>
      </c>
      <c r="D165" s="73">
        <v>0.25180000000000002</v>
      </c>
      <c r="E165" s="73">
        <v>3.1591999999999998</v>
      </c>
      <c r="F165" s="74">
        <f t="shared" si="60"/>
        <v>3.4818177954564819E-5</v>
      </c>
      <c r="G165" s="74">
        <f t="shared" si="60"/>
        <v>-8.1257124680288216E-4</v>
      </c>
      <c r="H165" s="74">
        <f t="shared" si="60"/>
        <v>-7.7412459082207025E-4</v>
      </c>
      <c r="I165" s="74">
        <f t="shared" si="60"/>
        <v>-8.0134289402639743E-4</v>
      </c>
      <c r="J165" s="74">
        <f t="shared" si="60"/>
        <v>-1.8181972070507212E-4</v>
      </c>
      <c r="K165" s="74">
        <f t="shared" si="60"/>
        <v>-1.8222080717056273E-4</v>
      </c>
      <c r="N165" s="74">
        <f t="shared" si="61"/>
        <v>7.709912726879323E-5</v>
      </c>
      <c r="O165" s="74">
        <f t="shared" si="61"/>
        <v>-5.1389061786067856E-4</v>
      </c>
      <c r="P165" s="74">
        <f t="shared" si="61"/>
        <v>-5.0771586706386098E-4</v>
      </c>
      <c r="Q165" s="74">
        <f t="shared" si="61"/>
        <v>-5.1244987187375299E-4</v>
      </c>
      <c r="R165" s="74">
        <f t="shared" si="61"/>
        <v>-1.8181972070507212E-4</v>
      </c>
      <c r="S165" s="74">
        <f t="shared" si="61"/>
        <v>-1.8222080717056273E-4</v>
      </c>
    </row>
    <row r="166" spans="1:19" x14ac:dyDescent="0.5">
      <c r="A166" s="77">
        <v>145</v>
      </c>
      <c r="B166" s="78" t="s">
        <v>25</v>
      </c>
      <c r="C166" s="79">
        <v>1</v>
      </c>
      <c r="D166" s="79">
        <v>0.25069999999999998</v>
      </c>
      <c r="E166" s="79">
        <v>3.1002999999999998</v>
      </c>
      <c r="F166" s="80">
        <f>F117-F$73</f>
        <v>3.9862387846239363E-5</v>
      </c>
      <c r="G166" s="80">
        <f t="shared" si="60"/>
        <v>-1.0164903162282256E-3</v>
      </c>
      <c r="H166" s="80">
        <f t="shared" si="60"/>
        <v>-9.4496941165761244E-4</v>
      </c>
      <c r="I166" s="80">
        <f t="shared" si="60"/>
        <v>-9.5579328293970197E-4</v>
      </c>
      <c r="J166" s="80">
        <f t="shared" si="60"/>
        <v>-1.6939943948525785E-4</v>
      </c>
      <c r="K166" s="80">
        <f t="shared" si="60"/>
        <v>-1.9510842589481767E-4</v>
      </c>
      <c r="N166" s="80">
        <f>N117-N$73</f>
        <v>8.5506143754917452E-5</v>
      </c>
      <c r="O166" s="80">
        <f t="shared" si="61"/>
        <v>-7.6878945464235737E-4</v>
      </c>
      <c r="P166" s="80">
        <f t="shared" si="61"/>
        <v>-7.2127189310828839E-4</v>
      </c>
      <c r="Q166" s="80">
        <f t="shared" si="61"/>
        <v>-7.0551285801538372E-4</v>
      </c>
      <c r="R166" s="80">
        <f t="shared" si="61"/>
        <v>-1.6939943948525785E-4</v>
      </c>
      <c r="S166" s="80">
        <f t="shared" si="61"/>
        <v>-1.9510842589481767E-4</v>
      </c>
    </row>
    <row r="167" spans="1:19" x14ac:dyDescent="0.5">
      <c r="A167" s="77">
        <v>146</v>
      </c>
      <c r="B167" s="81" t="s">
        <v>25</v>
      </c>
      <c r="C167" s="77">
        <v>1</v>
      </c>
      <c r="D167" s="79">
        <v>0.25069999999999998</v>
      </c>
      <c r="E167" s="79">
        <v>3.1002999999999998</v>
      </c>
      <c r="F167" s="80">
        <f>F118-F$73</f>
        <v>3.9862380344770163E-5</v>
      </c>
      <c r="G167" s="80">
        <f t="shared" si="60"/>
        <v>-9.5463997950692844E-4</v>
      </c>
      <c r="H167" s="80">
        <f t="shared" si="60"/>
        <v>-9.4882630409020023E-4</v>
      </c>
      <c r="I167" s="80">
        <f t="shared" si="60"/>
        <v>-9.4149021986967619E-4</v>
      </c>
      <c r="J167" s="80">
        <f t="shared" si="60"/>
        <v>-1.7133025452254375E-4</v>
      </c>
      <c r="K167" s="80">
        <f t="shared" si="60"/>
        <v>-1.9510842089980019E-4</v>
      </c>
      <c r="N167" s="80">
        <f>N118-N$73</f>
        <v>8.5506131252468832E-5</v>
      </c>
      <c r="O167" s="80">
        <f t="shared" si="61"/>
        <v>-6.914765337407364E-4</v>
      </c>
      <c r="P167" s="80">
        <f t="shared" si="61"/>
        <v>-7.2609300864902348E-4</v>
      </c>
      <c r="Q167" s="80">
        <f t="shared" si="61"/>
        <v>-6.8763402917785166E-4</v>
      </c>
      <c r="R167" s="80">
        <f t="shared" si="61"/>
        <v>-1.7133025452254375E-4</v>
      </c>
      <c r="S167" s="80">
        <f t="shared" si="61"/>
        <v>-1.9510842089980019E-4</v>
      </c>
    </row>
    <row r="168" spans="1:19" x14ac:dyDescent="0.5">
      <c r="A168" s="77">
        <v>147</v>
      </c>
      <c r="B168" s="78" t="s">
        <v>25</v>
      </c>
      <c r="C168" s="79">
        <v>1</v>
      </c>
      <c r="D168" s="79">
        <v>0.25069999999999998</v>
      </c>
      <c r="E168" s="79">
        <v>3.1002999999999998</v>
      </c>
      <c r="F168" s="80">
        <f>F119-F$73</f>
        <v>2.7955301409701694E-5</v>
      </c>
      <c r="G168" s="80">
        <f t="shared" si="60"/>
        <v>-9.6701003590567332E-4</v>
      </c>
      <c r="H168" s="80">
        <f t="shared" si="60"/>
        <v>-8.8068626564561921E-4</v>
      </c>
      <c r="I168" s="80">
        <f t="shared" si="60"/>
        <v>-9.0086984695776943E-4</v>
      </c>
      <c r="J168" s="80">
        <f t="shared" si="60"/>
        <v>-2.1960045799406886E-4</v>
      </c>
      <c r="K168" s="80">
        <f t="shared" si="60"/>
        <v>-1.7280926349123833E-4</v>
      </c>
      <c r="N168" s="80">
        <f>N119-N$73</f>
        <v>6.5660999694021349E-5</v>
      </c>
      <c r="O168" s="80">
        <f t="shared" si="61"/>
        <v>-7.0693910423916717E-4</v>
      </c>
      <c r="P168" s="80">
        <f t="shared" si="61"/>
        <v>-6.4091796059329714E-4</v>
      </c>
      <c r="Q168" s="80">
        <f t="shared" si="61"/>
        <v>-6.3685856303796816E-4</v>
      </c>
      <c r="R168" s="80">
        <f t="shared" si="61"/>
        <v>-2.1960045799406886E-4</v>
      </c>
      <c r="S168" s="80">
        <f t="shared" si="61"/>
        <v>-1.7280926349123833E-4</v>
      </c>
    </row>
    <row r="171" spans="1:19" ht="20" x14ac:dyDescent="0.5">
      <c r="A171" s="139" t="s">
        <v>1</v>
      </c>
      <c r="B171" s="140"/>
      <c r="C171" s="139" t="s">
        <v>2</v>
      </c>
      <c r="D171" s="141"/>
      <c r="E171" s="140"/>
      <c r="F171" s="3" t="s">
        <v>27</v>
      </c>
      <c r="G171" s="3" t="s">
        <v>28</v>
      </c>
      <c r="H171" s="3" t="s">
        <v>29</v>
      </c>
      <c r="I171" s="3" t="s">
        <v>30</v>
      </c>
      <c r="J171" s="3" t="s">
        <v>31</v>
      </c>
      <c r="K171" s="3" t="s">
        <v>32</v>
      </c>
      <c r="L171" s="83"/>
      <c r="N171" s="3" t="s">
        <v>27</v>
      </c>
      <c r="O171" s="3" t="s">
        <v>28</v>
      </c>
      <c r="P171" s="3" t="s">
        <v>29</v>
      </c>
      <c r="Q171" s="3" t="s">
        <v>30</v>
      </c>
      <c r="R171" s="3" t="s">
        <v>31</v>
      </c>
      <c r="S171" s="3" t="s">
        <v>32</v>
      </c>
    </row>
    <row r="172" spans="1:19" ht="21" customHeight="1" x14ac:dyDescent="0.5">
      <c r="A172" s="142" t="s">
        <v>34</v>
      </c>
      <c r="B172" s="143"/>
      <c r="C172" s="144" t="s">
        <v>14</v>
      </c>
      <c r="D172" s="145"/>
      <c r="E172" s="146"/>
      <c r="F172" s="14">
        <f>AVERAGE(F123:F133)</f>
        <v>4.3036337271146994E-4</v>
      </c>
      <c r="G172" s="125">
        <f>AVERAGE(G123:I133)</f>
        <v>-6.5857964447330563E-4</v>
      </c>
      <c r="H172" s="147"/>
      <c r="I172" s="126"/>
      <c r="J172" s="125">
        <f>AVERAGE(J123:K133)</f>
        <v>1.1502642249943194E-4</v>
      </c>
      <c r="K172" s="126"/>
      <c r="L172" s="84"/>
      <c r="N172" s="14">
        <f>AVERAGE(N123:N133)</f>
        <v>7.3634111853030162E-4</v>
      </c>
      <c r="O172" s="125">
        <f>AVERAGE(O123:Q133)</f>
        <v>-3.3956053633633362E-4</v>
      </c>
      <c r="P172" s="147"/>
      <c r="Q172" s="126"/>
      <c r="R172" s="125">
        <f>AVERAGE(R123:S133)</f>
        <v>1.1502642249943194E-4</v>
      </c>
      <c r="S172" s="126"/>
    </row>
    <row r="173" spans="1:19" ht="27" customHeight="1" x14ac:dyDescent="0.5">
      <c r="A173" s="127" t="s">
        <v>35</v>
      </c>
      <c r="B173" s="128"/>
      <c r="C173" s="129" t="s">
        <v>16</v>
      </c>
      <c r="D173" s="130"/>
      <c r="E173" s="131"/>
      <c r="F173" s="25">
        <f>AVERAGE(F134:F142)</f>
        <v>4.3644743297015406E-5</v>
      </c>
      <c r="G173" s="132">
        <f>AVERAGE(G134:I142)</f>
        <v>-4.3484808468026171E-4</v>
      </c>
      <c r="H173" s="133"/>
      <c r="I173" s="134"/>
      <c r="J173" s="132">
        <f>AVERAGE(J134:K142)</f>
        <v>-8.7046472133202007E-5</v>
      </c>
      <c r="K173" s="134"/>
      <c r="L173" s="84"/>
      <c r="N173" s="25">
        <f>AVERAGE(N134:N142)</f>
        <v>9.1810069506210849E-5</v>
      </c>
      <c r="O173" s="132">
        <f>AVERAGE(O134:Q142)</f>
        <v>-5.9896086595028901E-5</v>
      </c>
      <c r="P173" s="133"/>
      <c r="Q173" s="134"/>
      <c r="R173" s="132">
        <f>AVERAGE(R134:S142)</f>
        <v>-8.7046472133202007E-5</v>
      </c>
      <c r="S173" s="134"/>
    </row>
    <row r="174" spans="1:19" ht="23.25" customHeight="1" x14ac:dyDescent="0.5">
      <c r="A174" s="156" t="s">
        <v>36</v>
      </c>
      <c r="B174" s="157"/>
      <c r="C174" s="158" t="s">
        <v>18</v>
      </c>
      <c r="D174" s="159"/>
      <c r="E174" s="160"/>
      <c r="F174" s="38">
        <f>AVERAGE(F143:F150)</f>
        <v>3.1371419357811208E-5</v>
      </c>
      <c r="G174" s="161">
        <f>AVERAGE(G143:I150)</f>
        <v>-1.1228150736214144E-3</v>
      </c>
      <c r="H174" s="162"/>
      <c r="I174" s="163"/>
      <c r="J174" s="161">
        <f>AVERAGE(J143:K150)</f>
        <v>-1.4646417716346783E-4</v>
      </c>
      <c r="K174" s="163"/>
      <c r="L174" s="84"/>
      <c r="N174" s="38">
        <f>AVERAGE(N143:N150)</f>
        <v>7.1354529607537209E-5</v>
      </c>
      <c r="O174" s="161">
        <f>AVERAGE(O143:Q150)</f>
        <v>-9.1985482277146967E-4</v>
      </c>
      <c r="P174" s="162"/>
      <c r="Q174" s="163"/>
      <c r="R174" s="161">
        <f>AVERAGE(R143:S150)</f>
        <v>-1.4646417716346783E-4</v>
      </c>
      <c r="S174" s="163"/>
    </row>
    <row r="175" spans="1:19" ht="21.75" customHeight="1" x14ac:dyDescent="0.5">
      <c r="A175" s="148" t="s">
        <v>37</v>
      </c>
      <c r="B175" s="149"/>
      <c r="C175" s="150" t="s">
        <v>20</v>
      </c>
      <c r="D175" s="151"/>
      <c r="E175" s="152"/>
      <c r="F175" s="50">
        <f>AVERAGE(F151:F156)</f>
        <v>2.2910977369251882E-5</v>
      </c>
      <c r="G175" s="153">
        <f>AVERAGE(G151:I156)</f>
        <v>-1.0509963444360637E-4</v>
      </c>
      <c r="H175" s="154"/>
      <c r="I175" s="155"/>
      <c r="J175" s="153">
        <f>AVERAGE(J151:K156)</f>
        <v>-1.6941428474023061E-4</v>
      </c>
      <c r="K175" s="155"/>
      <c r="L175" s="84"/>
      <c r="N175" s="50">
        <f>AVERAGE(N151:N156)</f>
        <v>5.7253792959938321E-5</v>
      </c>
      <c r="O175" s="153">
        <f>AVERAGE(O151:Q156)</f>
        <v>3.5228947620079043E-4</v>
      </c>
      <c r="P175" s="154"/>
      <c r="Q175" s="155"/>
      <c r="R175" s="153">
        <f>AVERAGE(R151:S156)</f>
        <v>-1.6941428474023061E-4</v>
      </c>
      <c r="S175" s="155"/>
    </row>
    <row r="176" spans="1:19" ht="25.5" customHeight="1" x14ac:dyDescent="0.5">
      <c r="A176" s="172" t="s">
        <v>38</v>
      </c>
      <c r="B176" s="173"/>
      <c r="C176" s="174" t="s">
        <v>22</v>
      </c>
      <c r="D176" s="175"/>
      <c r="E176" s="176"/>
      <c r="F176" s="62">
        <f>AVERAGE(F157:F162)</f>
        <v>2.5300803019996583E-5</v>
      </c>
      <c r="G176" s="177">
        <f>AVERAGE(G157:I162)</f>
        <v>-1.1288093918119266E-3</v>
      </c>
      <c r="H176" s="178"/>
      <c r="I176" s="179"/>
      <c r="J176" s="177">
        <f>AVERAGE(J157:K162)</f>
        <v>-1.7927351075959136E-4</v>
      </c>
      <c r="K176" s="179"/>
      <c r="L176" s="84"/>
      <c r="N176" s="62">
        <f>AVERAGE(N157:N162)</f>
        <v>6.1236835711179466E-5</v>
      </c>
      <c r="O176" s="177">
        <f>AVERAGE(O157:Q162)</f>
        <v>-9.2734772050961001E-4</v>
      </c>
      <c r="P176" s="178"/>
      <c r="Q176" s="179"/>
      <c r="R176" s="177">
        <f>AVERAGE(R157:S162)</f>
        <v>-1.7927351075959136E-4</v>
      </c>
      <c r="S176" s="179"/>
    </row>
    <row r="177" spans="1:19" ht="26.25" customHeight="1" x14ac:dyDescent="0.5">
      <c r="A177" s="164" t="s">
        <v>39</v>
      </c>
      <c r="B177" s="165"/>
      <c r="C177" s="166" t="s">
        <v>24</v>
      </c>
      <c r="D177" s="167"/>
      <c r="E177" s="168"/>
      <c r="F177" s="74">
        <f>AVERAGE(F163:F168)</f>
        <v>2.5792215117869521E-5</v>
      </c>
      <c r="G177" s="169">
        <f>AVERAGE(G163:I168)</f>
        <v>-8.652264114154826E-4</v>
      </c>
      <c r="H177" s="170"/>
      <c r="I177" s="171"/>
      <c r="J177" s="169">
        <f>AVERAGE(J163:K168)</f>
        <v>-1.8745184290711202E-4</v>
      </c>
      <c r="K177" s="171"/>
      <c r="L177" s="84"/>
      <c r="N177" s="74">
        <f>AVERAGE(N163:N168)</f>
        <v>6.2055855874301066E-5</v>
      </c>
      <c r="O177" s="169">
        <f>AVERAGE(O163:Q168)</f>
        <v>-5.9786899501405497E-4</v>
      </c>
      <c r="P177" s="170"/>
      <c r="Q177" s="171"/>
      <c r="R177" s="169">
        <f>AVERAGE(R163:S168)</f>
        <v>-1.8745184290711202E-4</v>
      </c>
      <c r="S177" s="171"/>
    </row>
    <row r="178" spans="1:19" x14ac:dyDescent="0.5">
      <c r="A178" s="85"/>
      <c r="B178" s="86"/>
      <c r="C178" s="180"/>
      <c r="D178" s="181"/>
      <c r="E178" s="182"/>
      <c r="F178" s="87"/>
      <c r="G178" s="183"/>
      <c r="H178" s="184"/>
      <c r="I178" s="185"/>
      <c r="J178" s="183"/>
      <c r="K178" s="185"/>
      <c r="L178" s="88"/>
      <c r="N178" s="87"/>
      <c r="O178" s="183"/>
      <c r="P178" s="184"/>
      <c r="Q178" s="185"/>
      <c r="R178" s="183"/>
      <c r="S178" s="185"/>
    </row>
    <row r="179" spans="1:19" x14ac:dyDescent="0.5">
      <c r="A179" s="85"/>
      <c r="B179" s="86"/>
      <c r="C179" s="122"/>
      <c r="D179" s="123"/>
      <c r="E179" s="124"/>
      <c r="F179" s="89"/>
      <c r="G179" s="186"/>
      <c r="H179" s="187"/>
      <c r="I179" s="188"/>
      <c r="J179" s="186"/>
      <c r="K179" s="188"/>
      <c r="L179" s="88"/>
      <c r="N179" s="89"/>
      <c r="O179" s="186"/>
      <c r="P179" s="187"/>
      <c r="Q179" s="188"/>
      <c r="R179" s="186"/>
      <c r="S179" s="188"/>
    </row>
    <row r="180" spans="1:19" x14ac:dyDescent="0.5">
      <c r="C180" s="122" t="s">
        <v>40</v>
      </c>
      <c r="D180" s="123"/>
      <c r="E180" s="124"/>
      <c r="F180" s="90">
        <v>0.01</v>
      </c>
      <c r="G180" s="90"/>
      <c r="H180" s="91">
        <v>0.02</v>
      </c>
      <c r="I180" s="92"/>
      <c r="J180" s="90"/>
      <c r="K180" s="92">
        <v>0.01</v>
      </c>
      <c r="L180" s="88"/>
      <c r="N180" s="90">
        <f t="shared" ref="N180" si="62">F180</f>
        <v>0.01</v>
      </c>
      <c r="O180" s="90"/>
      <c r="P180" s="91">
        <f t="shared" ref="P180" si="63">H180</f>
        <v>0.02</v>
      </c>
      <c r="Q180" s="92"/>
      <c r="R180" s="90"/>
      <c r="S180" s="92">
        <f t="shared" ref="S180" si="64">K180</f>
        <v>0.01</v>
      </c>
    </row>
    <row r="181" spans="1:19" s="94" customFormat="1" ht="26.25" customHeight="1" x14ac:dyDescent="0.5">
      <c r="A181"/>
      <c r="B181" s="97" t="s">
        <v>3</v>
      </c>
      <c r="C181" s="1"/>
      <c r="D181" s="1"/>
      <c r="E181" s="1"/>
      <c r="F181" s="1"/>
      <c r="G181" s="1"/>
      <c r="H181" s="1"/>
      <c r="I181" s="1"/>
      <c r="J181" s="1"/>
      <c r="K181" s="1"/>
    </row>
    <row r="182" spans="1:19" s="94" customFormat="1" x14ac:dyDescent="0.5">
      <c r="A182"/>
      <c r="B182" s="98">
        <f>3/0.25</f>
        <v>12</v>
      </c>
      <c r="C182" s="1"/>
      <c r="D182" s="1"/>
      <c r="E182" s="1"/>
      <c r="F182" s="1"/>
      <c r="G182" s="1"/>
      <c r="H182" s="1"/>
      <c r="I182" s="1"/>
      <c r="J182" s="1"/>
      <c r="K182" s="1"/>
    </row>
    <row r="183" spans="1:19" s="94" customFormat="1" x14ac:dyDescent="0.5">
      <c r="A183"/>
      <c r="B183" s="99"/>
      <c r="C183" s="1"/>
      <c r="D183" s="1"/>
      <c r="E183" s="1"/>
      <c r="F183" s="1"/>
      <c r="G183" s="1"/>
      <c r="H183" s="1"/>
      <c r="I183" s="1"/>
      <c r="J183" s="1"/>
      <c r="K183" s="1"/>
    </row>
    <row r="184" spans="1:19" s="94" customFormat="1" x14ac:dyDescent="0.5">
      <c r="A184" s="96"/>
      <c r="B184" s="96"/>
      <c r="C184" s="1"/>
      <c r="D184" s="1"/>
      <c r="E184" s="1"/>
      <c r="F184" s="100"/>
      <c r="G184" s="100"/>
      <c r="H184" s="95"/>
      <c r="I184" s="95"/>
      <c r="J184" s="95"/>
      <c r="K184" s="100"/>
    </row>
    <row r="185" spans="1:19" s="103" customFormat="1" ht="20.100000000000001" customHeight="1" x14ac:dyDescent="0.5">
      <c r="A185" s="101"/>
      <c r="B185" s="102"/>
      <c r="C185" s="122"/>
      <c r="D185" s="123"/>
      <c r="E185" s="124"/>
      <c r="F185" s="89"/>
      <c r="G185" s="186"/>
      <c r="H185" s="187"/>
      <c r="I185" s="188"/>
      <c r="J185" s="186"/>
      <c r="K185" s="188"/>
    </row>
    <row r="186" spans="1:19" s="103" customFormat="1" ht="20.100000000000001" customHeight="1" x14ac:dyDescent="0.5">
      <c r="A186"/>
      <c r="B186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</row>
  </sheetData>
  <mergeCells count="55">
    <mergeCell ref="C185:E185"/>
    <mergeCell ref="G185:I185"/>
    <mergeCell ref="J185:K185"/>
    <mergeCell ref="C179:E179"/>
    <mergeCell ref="G179:I179"/>
    <mergeCell ref="J179:K179"/>
    <mergeCell ref="O179:Q179"/>
    <mergeCell ref="R179:S179"/>
    <mergeCell ref="C178:E178"/>
    <mergeCell ref="G178:I178"/>
    <mergeCell ref="J178:K178"/>
    <mergeCell ref="O178:Q178"/>
    <mergeCell ref="R178:S178"/>
    <mergeCell ref="R177:S177"/>
    <mergeCell ref="A176:B176"/>
    <mergeCell ref="C176:E176"/>
    <mergeCell ref="G176:I176"/>
    <mergeCell ref="J176:K176"/>
    <mergeCell ref="O176:Q176"/>
    <mergeCell ref="R176:S176"/>
    <mergeCell ref="A177:B177"/>
    <mergeCell ref="C177:E177"/>
    <mergeCell ref="G177:I177"/>
    <mergeCell ref="J177:K177"/>
    <mergeCell ref="O177:Q177"/>
    <mergeCell ref="J175:K175"/>
    <mergeCell ref="O175:Q175"/>
    <mergeCell ref="R175:S175"/>
    <mergeCell ref="A174:B174"/>
    <mergeCell ref="C174:E174"/>
    <mergeCell ref="G174:I174"/>
    <mergeCell ref="J174:K174"/>
    <mergeCell ref="O174:Q174"/>
    <mergeCell ref="R174:S174"/>
    <mergeCell ref="N1:S1"/>
    <mergeCell ref="A61:K61"/>
    <mergeCell ref="A121:K121"/>
    <mergeCell ref="A171:B171"/>
    <mergeCell ref="C171:E171"/>
    <mergeCell ref="C180:E180"/>
    <mergeCell ref="R172:S172"/>
    <mergeCell ref="A173:B173"/>
    <mergeCell ref="C173:E173"/>
    <mergeCell ref="G173:I173"/>
    <mergeCell ref="J173:K173"/>
    <mergeCell ref="O173:Q173"/>
    <mergeCell ref="R173:S173"/>
    <mergeCell ref="A172:B172"/>
    <mergeCell ref="C172:E172"/>
    <mergeCell ref="G172:I172"/>
    <mergeCell ref="J172:K172"/>
    <mergeCell ref="O172:Q172"/>
    <mergeCell ref="A175:B175"/>
    <mergeCell ref="C175:E175"/>
    <mergeCell ref="G175:I1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abSelected="1" topLeftCell="A93" workbookViewId="0">
      <selection activeCell="E111" sqref="A111:XFD112"/>
    </sheetView>
  </sheetViews>
  <sheetFormatPr defaultColWidth="8.703125" defaultRowHeight="14.35" x14ac:dyDescent="0.5"/>
  <cols>
    <col min="1" max="1" width="5.41015625" customWidth="1"/>
    <col min="2" max="2" width="26.76171875" bestFit="1" customWidth="1"/>
    <col min="3" max="3" width="9.46875" style="1" bestFit="1" customWidth="1"/>
    <col min="4" max="4" width="9.87890625" style="1" bestFit="1" customWidth="1"/>
    <col min="5" max="5" width="13.41015625" style="1" bestFit="1" customWidth="1"/>
    <col min="6" max="11" width="10.17578125" style="1" customWidth="1"/>
    <col min="12" max="12" width="10.17578125" style="2" customWidth="1"/>
    <col min="13" max="18" width="8.703125" style="93"/>
    <col min="19" max="16384" width="8.703125" style="2"/>
  </cols>
  <sheetData>
    <row r="1" spans="1:18" ht="14.7" thickBot="1" x14ac:dyDescent="0.55000000000000004">
      <c r="M1" s="135" t="s">
        <v>41</v>
      </c>
      <c r="N1" s="136"/>
      <c r="O1" s="136"/>
      <c r="P1" s="136"/>
      <c r="Q1" s="136"/>
      <c r="R1" s="137"/>
    </row>
    <row r="2" spans="1:18" ht="38.25" customHeight="1" x14ac:dyDescent="0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M2" s="3" t="s">
        <v>6</v>
      </c>
      <c r="N2" s="3" t="s">
        <v>7</v>
      </c>
      <c r="O2" s="3" t="s">
        <v>8</v>
      </c>
      <c r="P2" s="3" t="s">
        <v>9</v>
      </c>
      <c r="Q2" s="3" t="s">
        <v>10</v>
      </c>
      <c r="R2" s="3" t="s">
        <v>11</v>
      </c>
    </row>
    <row r="3" spans="1:18" x14ac:dyDescent="0.5">
      <c r="A3" s="4">
        <v>177</v>
      </c>
      <c r="B3" s="5" t="s">
        <v>42</v>
      </c>
      <c r="C3" s="4">
        <v>1</v>
      </c>
      <c r="D3" s="4">
        <v>0.24629999999999999</v>
      </c>
      <c r="E3" s="4">
        <v>2.8946999999999998</v>
      </c>
      <c r="F3" s="6">
        <v>3.3022965765490501E-4</v>
      </c>
      <c r="G3" s="6">
        <v>8.7838132405775204E-2</v>
      </c>
      <c r="H3" s="6">
        <v>7.9063245393428697E-2</v>
      </c>
      <c r="I3" s="6">
        <v>8.2928875467996294E-2</v>
      </c>
      <c r="J3" s="6">
        <v>6.43389197674991E-2</v>
      </c>
      <c r="K3" s="6">
        <v>5.9667846587157403E-2</v>
      </c>
      <c r="M3" s="6">
        <v>3.3022965765490501E-4</v>
      </c>
      <c r="N3" s="6">
        <v>8.7838132405775204E-2</v>
      </c>
      <c r="O3" s="6">
        <v>7.9063245393428697E-2</v>
      </c>
      <c r="P3" s="6">
        <v>8.2928875467996294E-2</v>
      </c>
      <c r="Q3" s="6">
        <v>6.43389197674991E-2</v>
      </c>
      <c r="R3" s="6">
        <v>5.9667846587157403E-2</v>
      </c>
    </row>
    <row r="4" spans="1:18" x14ac:dyDescent="0.5">
      <c r="A4" s="4">
        <v>178</v>
      </c>
      <c r="B4" s="5" t="s">
        <v>42</v>
      </c>
      <c r="C4" s="4">
        <v>1</v>
      </c>
      <c r="D4" s="4">
        <v>0.24629999999999999</v>
      </c>
      <c r="E4" s="4">
        <v>2.8946999999999998</v>
      </c>
      <c r="F4" s="6">
        <v>2.9720709873289099E-3</v>
      </c>
      <c r="G4" s="6">
        <v>7.9707223464069499E-2</v>
      </c>
      <c r="H4" s="6">
        <v>7.8782362872301198E-2</v>
      </c>
      <c r="I4" s="6">
        <v>8.3790196493519598E-2</v>
      </c>
      <c r="J4" s="6">
        <v>4.6485599188680303E-2</v>
      </c>
      <c r="K4" s="6">
        <v>4.2026776539290399E-2</v>
      </c>
      <c r="M4" s="6">
        <v>2.9720709873289099E-3</v>
      </c>
      <c r="N4" s="6">
        <v>7.9707223464069499E-2</v>
      </c>
      <c r="O4" s="6">
        <v>7.8782362872301198E-2</v>
      </c>
      <c r="P4" s="6">
        <v>8.3790196493519598E-2</v>
      </c>
      <c r="Q4" s="6">
        <v>4.6485599188680303E-2</v>
      </c>
      <c r="R4" s="6">
        <v>4.2026776539290399E-2</v>
      </c>
    </row>
    <row r="5" spans="1:18" x14ac:dyDescent="0.5">
      <c r="A5" s="4">
        <v>179</v>
      </c>
      <c r="B5" s="5" t="s">
        <v>42</v>
      </c>
      <c r="C5" s="4">
        <v>1</v>
      </c>
      <c r="D5" s="4">
        <v>0.24629999999999999</v>
      </c>
      <c r="E5" s="4">
        <v>2.8946999999999998</v>
      </c>
      <c r="F5" s="6">
        <v>1.32091955526349E-3</v>
      </c>
      <c r="G5" s="6">
        <v>8.6771779054219095E-2</v>
      </c>
      <c r="H5" s="6">
        <v>7.6816266977177805E-2</v>
      </c>
      <c r="I5" s="6">
        <v>8.0098777661815598E-2</v>
      </c>
      <c r="J5" s="6">
        <v>3.9074817523375098E-2</v>
      </c>
      <c r="K5" s="6">
        <v>4.2026777701531501E-2</v>
      </c>
      <c r="M5" s="6">
        <v>1.32091955526349E-3</v>
      </c>
      <c r="N5" s="6">
        <v>8.6771779054219095E-2</v>
      </c>
      <c r="O5" s="6">
        <v>7.6816266977177805E-2</v>
      </c>
      <c r="P5" s="6">
        <v>8.0098777661815598E-2</v>
      </c>
      <c r="Q5" s="6">
        <v>3.9074817523375098E-2</v>
      </c>
      <c r="R5" s="6">
        <v>4.2026777701531501E-2</v>
      </c>
    </row>
    <row r="6" spans="1:18" x14ac:dyDescent="0.5">
      <c r="A6" s="4">
        <v>180</v>
      </c>
      <c r="B6" s="5" t="s">
        <v>42</v>
      </c>
      <c r="C6" s="4">
        <v>1</v>
      </c>
      <c r="D6" s="4">
        <v>0.24629999999999999</v>
      </c>
      <c r="E6" s="4">
        <v>2.8946999999999998</v>
      </c>
      <c r="F6" s="6">
        <v>4.6232221420013002E-3</v>
      </c>
      <c r="G6" s="6">
        <v>8.7971426966617097E-2</v>
      </c>
      <c r="H6" s="6">
        <v>7.5271481533185497E-2</v>
      </c>
      <c r="I6" s="6">
        <v>8.2375151750962702E-2</v>
      </c>
      <c r="J6" s="6">
        <v>3.4358869001482301E-2</v>
      </c>
      <c r="K6" s="6">
        <v>2.85366309576164E-2</v>
      </c>
      <c r="M6" s="6">
        <v>4.6232221420013002E-3</v>
      </c>
      <c r="N6" s="6">
        <v>8.7971426966617097E-2</v>
      </c>
      <c r="O6" s="6">
        <v>7.5271481533185497E-2</v>
      </c>
      <c r="P6" s="6">
        <v>8.2375151750962702E-2</v>
      </c>
      <c r="Q6" s="6">
        <v>3.4358869001482301E-2</v>
      </c>
      <c r="R6" s="6">
        <v>2.85366309576164E-2</v>
      </c>
    </row>
    <row r="7" spans="1:18" x14ac:dyDescent="0.5">
      <c r="A7" s="4">
        <v>181</v>
      </c>
      <c r="B7" s="5" t="s">
        <v>42</v>
      </c>
      <c r="C7" s="4">
        <v>1</v>
      </c>
      <c r="D7" s="4">
        <v>0.24629999999999999</v>
      </c>
      <c r="E7" s="4">
        <v>2.8946999999999998</v>
      </c>
      <c r="F7" s="6">
        <v>1.65114995263386E-3</v>
      </c>
      <c r="G7" s="6">
        <v>8.29062601170025E-2</v>
      </c>
      <c r="H7" s="6">
        <v>7.8782365113716002E-2</v>
      </c>
      <c r="I7" s="6">
        <v>7.8745265701392203E-2</v>
      </c>
      <c r="J7" s="6">
        <v>2.8969212052281E-2</v>
      </c>
      <c r="K7" s="6">
        <v>3.3725143275725997E-2</v>
      </c>
      <c r="M7" s="6">
        <v>1.65114995263386E-3</v>
      </c>
      <c r="N7" s="6">
        <v>8.29062601170025E-2</v>
      </c>
      <c r="O7" s="6">
        <v>7.8782365113716002E-2</v>
      </c>
      <c r="P7" s="6">
        <v>7.8745265701392203E-2</v>
      </c>
      <c r="Q7" s="6">
        <v>2.8969212052281E-2</v>
      </c>
      <c r="R7" s="6">
        <v>3.3725143275725997E-2</v>
      </c>
    </row>
    <row r="8" spans="1:18" x14ac:dyDescent="0.5">
      <c r="A8" s="4">
        <v>182</v>
      </c>
      <c r="B8" s="5" t="s">
        <v>43</v>
      </c>
      <c r="C8" s="4">
        <v>1</v>
      </c>
      <c r="D8" s="4">
        <v>0.24629999999999999</v>
      </c>
      <c r="E8" s="4">
        <v>2.87</v>
      </c>
      <c r="F8" s="6">
        <v>1.9813798876819099E-3</v>
      </c>
      <c r="G8" s="6">
        <v>0.15581975978684701</v>
      </c>
      <c r="H8" s="6">
        <v>0.13776652136652601</v>
      </c>
      <c r="I8" s="6">
        <v>0.15085464438374399</v>
      </c>
      <c r="J8" s="6">
        <v>2.8969214598899E-2</v>
      </c>
      <c r="K8" s="6">
        <v>2.1272735547717799E-2</v>
      </c>
      <c r="M8" s="6">
        <v>1.9813798876819099E-3</v>
      </c>
      <c r="N8" s="6">
        <v>0.15581975978684701</v>
      </c>
      <c r="O8" s="6">
        <v>0.13776652136652601</v>
      </c>
      <c r="P8" s="6">
        <v>0.15085464438374399</v>
      </c>
      <c r="Q8" s="6">
        <v>2.8969214598899E-2</v>
      </c>
      <c r="R8" s="6">
        <v>2.1272735547717799E-2</v>
      </c>
    </row>
    <row r="9" spans="1:18" x14ac:dyDescent="0.5">
      <c r="A9" s="4">
        <v>183</v>
      </c>
      <c r="B9" s="5" t="s">
        <v>43</v>
      </c>
      <c r="C9" s="4">
        <v>1</v>
      </c>
      <c r="D9" s="4">
        <v>0.24629999999999999</v>
      </c>
      <c r="E9" s="4">
        <v>2.87</v>
      </c>
      <c r="F9" s="6">
        <v>1.3209197401924E-3</v>
      </c>
      <c r="G9" s="6">
        <v>0.15182074884062199</v>
      </c>
      <c r="H9" s="6">
        <v>0.142541548573525</v>
      </c>
      <c r="I9" s="6">
        <v>0.15448492372101999</v>
      </c>
      <c r="J9" s="6">
        <v>1.58319831725914E-2</v>
      </c>
      <c r="K9" s="6">
        <v>1.68625198461607E-2</v>
      </c>
      <c r="M9" s="6">
        <v>1.3209197401924E-3</v>
      </c>
      <c r="N9" s="6">
        <v>0.15182074884062199</v>
      </c>
      <c r="O9" s="6">
        <v>0.142541548573525</v>
      </c>
      <c r="P9" s="6">
        <v>0.15448492372101999</v>
      </c>
      <c r="Q9" s="6">
        <v>1.58319831725914E-2</v>
      </c>
      <c r="R9" s="6">
        <v>1.68625198461607E-2</v>
      </c>
    </row>
    <row r="10" spans="1:18" x14ac:dyDescent="0.5">
      <c r="A10" s="4">
        <v>184</v>
      </c>
      <c r="B10" s="5" t="s">
        <v>43</v>
      </c>
      <c r="C10" s="4">
        <v>1</v>
      </c>
      <c r="D10" s="4">
        <v>0.24629999999999999</v>
      </c>
      <c r="E10" s="4">
        <v>2.87</v>
      </c>
      <c r="F10" s="6">
        <v>5.2836831216721602E-3</v>
      </c>
      <c r="G10" s="6">
        <v>0.14755516463660301</v>
      </c>
      <c r="H10" s="6">
        <v>0.14858060595886999</v>
      </c>
      <c r="I10" s="6">
        <v>0.14728594469595099</v>
      </c>
      <c r="J10" s="6">
        <v>2.1895314594209202E-2</v>
      </c>
      <c r="K10" s="6">
        <v>1.6603094517186001E-2</v>
      </c>
      <c r="M10" s="6">
        <v>5.2836831216721602E-3</v>
      </c>
      <c r="N10" s="6">
        <v>0.14755516463660301</v>
      </c>
      <c r="O10" s="6">
        <v>0.14858060595886999</v>
      </c>
      <c r="P10" s="6">
        <v>0.14728594469595099</v>
      </c>
      <c r="Q10" s="6">
        <v>2.1895314594209202E-2</v>
      </c>
      <c r="R10" s="6">
        <v>1.6603094517186001E-2</v>
      </c>
    </row>
    <row r="11" spans="1:18" x14ac:dyDescent="0.5">
      <c r="A11" s="4">
        <v>185</v>
      </c>
      <c r="B11" s="5" t="s">
        <v>43</v>
      </c>
      <c r="C11" s="4">
        <v>1</v>
      </c>
      <c r="D11" s="4">
        <v>0.24629999999999999</v>
      </c>
      <c r="E11" s="4">
        <v>2.87</v>
      </c>
      <c r="F11" s="6">
        <v>1.9813798876819099E-3</v>
      </c>
      <c r="G11" s="6">
        <v>0.15928559947061199</v>
      </c>
      <c r="H11" s="6">
        <v>0.14506948658686999</v>
      </c>
      <c r="I11" s="6">
        <v>0.15085463702635199</v>
      </c>
      <c r="J11" s="6">
        <v>2.0547905285095799E-2</v>
      </c>
      <c r="K11" s="6">
        <v>1.91973380006513E-2</v>
      </c>
      <c r="M11" s="6">
        <v>1.9813798876819099E-3</v>
      </c>
      <c r="N11" s="6">
        <v>0.15928559947061199</v>
      </c>
      <c r="O11" s="6">
        <v>0.14506948658686999</v>
      </c>
      <c r="P11" s="6">
        <v>0.15085463702635199</v>
      </c>
      <c r="Q11" s="6">
        <v>2.0547905285095799E-2</v>
      </c>
      <c r="R11" s="6">
        <v>1.91973380006513E-2</v>
      </c>
    </row>
    <row r="12" spans="1:18" x14ac:dyDescent="0.5">
      <c r="A12" s="4">
        <v>186</v>
      </c>
      <c r="B12" s="5" t="s">
        <v>43</v>
      </c>
      <c r="C12" s="4">
        <v>1</v>
      </c>
      <c r="D12" s="4">
        <v>0.24629999999999999</v>
      </c>
      <c r="E12" s="4">
        <v>2.87</v>
      </c>
      <c r="F12" s="6">
        <v>2.9720701551483098E-3</v>
      </c>
      <c r="G12" s="6">
        <v>0.16235150205842899</v>
      </c>
      <c r="H12" s="6">
        <v>0.14703566687174799</v>
      </c>
      <c r="I12" s="6">
        <v>0.15553095158746799</v>
      </c>
      <c r="J12" s="6">
        <v>1.65056877328273E-2</v>
      </c>
      <c r="K12" s="6">
        <v>1.9197342867477402E-2</v>
      </c>
      <c r="M12" s="6">
        <v>2.9720701551483098E-3</v>
      </c>
      <c r="N12" s="6">
        <v>0.16235150205842899</v>
      </c>
      <c r="O12" s="6">
        <v>0.14703566687174799</v>
      </c>
      <c r="P12" s="6">
        <v>0.15553095158746799</v>
      </c>
      <c r="Q12" s="6">
        <v>1.65056877328273E-2</v>
      </c>
      <c r="R12" s="6">
        <v>1.9197342867477402E-2</v>
      </c>
    </row>
    <row r="13" spans="1:18" x14ac:dyDescent="0.5">
      <c r="A13" s="4"/>
      <c r="B13" s="5"/>
      <c r="C13" s="4"/>
      <c r="D13" s="4"/>
      <c r="E13" s="4"/>
      <c r="F13" s="6"/>
      <c r="G13" s="6"/>
      <c r="H13" s="6"/>
      <c r="I13" s="6"/>
      <c r="J13" s="6"/>
      <c r="K13" s="6"/>
      <c r="M13" s="6"/>
      <c r="N13" s="6"/>
      <c r="O13" s="6"/>
      <c r="P13" s="6"/>
      <c r="Q13" s="6"/>
      <c r="R13" s="6"/>
    </row>
    <row r="14" spans="1:18" x14ac:dyDescent="0.5">
      <c r="A14" s="11">
        <v>188</v>
      </c>
      <c r="B14" s="15" t="s">
        <v>44</v>
      </c>
      <c r="C14" s="11">
        <v>1</v>
      </c>
      <c r="D14" s="11">
        <v>0.24629999999999999</v>
      </c>
      <c r="E14" s="11">
        <v>3.0914999999999999</v>
      </c>
      <c r="F14" s="16">
        <v>2.31161000765887E-3</v>
      </c>
      <c r="G14" s="16">
        <v>0.103700227882027</v>
      </c>
      <c r="H14" s="16">
        <v>9.5073002624723804E-2</v>
      </c>
      <c r="I14" s="16">
        <v>9.69564392216897E-2</v>
      </c>
      <c r="J14" s="16">
        <v>1.6505690562386498E-2</v>
      </c>
      <c r="K14" s="16">
        <v>8.5609589314706597E-3</v>
      </c>
      <c r="M14" s="16">
        <f>F14*100/60</f>
        <v>3.8526833460981167E-3</v>
      </c>
      <c r="N14" s="16">
        <f>G14*100/80</f>
        <v>0.12962528485253375</v>
      </c>
      <c r="O14" s="16">
        <f t="shared" ref="O14:P29" si="0">H14*100/80</f>
        <v>0.11884125328090475</v>
      </c>
      <c r="P14" s="16">
        <f t="shared" si="0"/>
        <v>0.12119554902711212</v>
      </c>
      <c r="Q14" s="16">
        <v>1.6505690562386498E-2</v>
      </c>
      <c r="R14" s="16">
        <v>8.5609589314706597E-3</v>
      </c>
    </row>
    <row r="15" spans="1:18" x14ac:dyDescent="0.5">
      <c r="A15" s="11">
        <v>189</v>
      </c>
      <c r="B15" s="12" t="s">
        <v>44</v>
      </c>
      <c r="C15" s="13">
        <v>1</v>
      </c>
      <c r="D15" s="11">
        <v>0.24629999999999999</v>
      </c>
      <c r="E15" s="11">
        <v>3.0914999999999999</v>
      </c>
      <c r="F15" s="14">
        <v>2.3116098227298899E-3</v>
      </c>
      <c r="G15" s="14">
        <v>0.111298092087567</v>
      </c>
      <c r="H15" s="14">
        <v>9.3387756179844406E-2</v>
      </c>
      <c r="I15" s="14">
        <v>9.7079538467933907E-2</v>
      </c>
      <c r="J15" s="14">
        <v>1.14529184805692E-2</v>
      </c>
      <c r="K15" s="14">
        <v>4.9290333088010804E-3</v>
      </c>
      <c r="M15" s="16">
        <f t="shared" ref="M15:M16" si="1">F15*100/60</f>
        <v>3.8526830378831497E-3</v>
      </c>
      <c r="N15" s="16">
        <f t="shared" ref="N15:N16" si="2">G15*100/80</f>
        <v>0.13912261510945872</v>
      </c>
      <c r="O15" s="16">
        <f t="shared" si="0"/>
        <v>0.11673469522480551</v>
      </c>
      <c r="P15" s="16">
        <f t="shared" si="0"/>
        <v>0.12134942308491739</v>
      </c>
      <c r="Q15" s="14">
        <v>1.14529184805692E-2</v>
      </c>
      <c r="R15" s="14">
        <v>4.9290333088010804E-3</v>
      </c>
    </row>
    <row r="16" spans="1:18" x14ac:dyDescent="0.5">
      <c r="A16" s="11">
        <v>190</v>
      </c>
      <c r="B16" s="15" t="s">
        <v>44</v>
      </c>
      <c r="C16" s="11">
        <v>1</v>
      </c>
      <c r="D16" s="11">
        <v>0.24629999999999999</v>
      </c>
      <c r="E16" s="11">
        <v>3.0914999999999999</v>
      </c>
      <c r="F16" s="16">
        <v>2.9720712647226801E-3</v>
      </c>
      <c r="G16" s="16">
        <v>0.110764976250583</v>
      </c>
      <c r="H16" s="16">
        <v>9.1421634016712702E-2</v>
      </c>
      <c r="I16" s="16">
        <v>9.4249345562327697E-2</v>
      </c>
      <c r="J16" s="16">
        <v>6.0633078419803903E-3</v>
      </c>
      <c r="K16" s="16">
        <v>7.0044217759761898E-3</v>
      </c>
      <c r="M16" s="16">
        <f t="shared" si="1"/>
        <v>4.9534521078711336E-3</v>
      </c>
      <c r="N16" s="16">
        <f t="shared" si="2"/>
        <v>0.13845622031322874</v>
      </c>
      <c r="O16" s="16">
        <f t="shared" si="0"/>
        <v>0.11427704252089088</v>
      </c>
      <c r="P16" s="16">
        <f t="shared" si="0"/>
        <v>0.11781168195290963</v>
      </c>
      <c r="Q16" s="16">
        <v>6.0633078419803903E-3</v>
      </c>
      <c r="R16" s="16">
        <v>7.0044217759761898E-3</v>
      </c>
    </row>
    <row r="17" spans="1:18" x14ac:dyDescent="0.5">
      <c r="A17" s="17">
        <v>192</v>
      </c>
      <c r="B17" s="21" t="s">
        <v>45</v>
      </c>
      <c r="C17" s="17">
        <v>1</v>
      </c>
      <c r="D17" s="17">
        <v>0.25280000000000002</v>
      </c>
      <c r="E17" s="17">
        <v>3.1352000000000002</v>
      </c>
      <c r="F17" s="22">
        <v>2.6418405899583E-3</v>
      </c>
      <c r="G17" s="22">
        <v>7.0509999427151998E-2</v>
      </c>
      <c r="H17" s="22">
        <v>6.9373200768626103E-2</v>
      </c>
      <c r="I17" s="22">
        <v>7.0378128964170297E-2</v>
      </c>
      <c r="J17" s="22">
        <v>9.0949626589970998E-3</v>
      </c>
      <c r="K17" s="22">
        <v>2.3348042078361999E-3</v>
      </c>
      <c r="M17" s="22">
        <f>F17*100/60</f>
        <v>4.4030676499304993E-3</v>
      </c>
      <c r="N17" s="22">
        <f>G17*100/80</f>
        <v>8.8137499283940005E-2</v>
      </c>
      <c r="O17" s="22">
        <f t="shared" si="0"/>
        <v>8.6716500960782622E-2</v>
      </c>
      <c r="P17" s="22">
        <f t="shared" si="0"/>
        <v>8.7972661205212882E-2</v>
      </c>
      <c r="Q17" s="22">
        <v>9.0949626589970998E-3</v>
      </c>
      <c r="R17" s="22">
        <v>2.3348042078361999E-3</v>
      </c>
    </row>
    <row r="18" spans="1:18" x14ac:dyDescent="0.5">
      <c r="A18" s="17">
        <v>193</v>
      </c>
      <c r="B18" s="18" t="s">
        <v>45</v>
      </c>
      <c r="C18" s="19">
        <v>1</v>
      </c>
      <c r="D18" s="17">
        <v>0.25280000000000002</v>
      </c>
      <c r="E18" s="17">
        <v>3.1352000000000002</v>
      </c>
      <c r="F18" s="20">
        <v>4.29299137477242E-3</v>
      </c>
      <c r="G18" s="20">
        <v>6.9710252776420498E-2</v>
      </c>
      <c r="H18" s="20">
        <v>6.8811462623355094E-2</v>
      </c>
      <c r="I18" s="20">
        <v>6.5886992400806699E-2</v>
      </c>
      <c r="J18" s="20">
        <v>7.0738595419746796E-3</v>
      </c>
      <c r="K18" s="20">
        <v>6.4855718444315098E-3</v>
      </c>
      <c r="M18" s="20">
        <f t="shared" ref="M18" si="3">F18*100/60</f>
        <v>7.1549856246207006E-3</v>
      </c>
      <c r="N18" s="20">
        <f t="shared" ref="N18" si="4">G18*100/80</f>
        <v>8.7137815970525626E-2</v>
      </c>
      <c r="O18" s="20">
        <f t="shared" si="0"/>
        <v>8.6014328279193863E-2</v>
      </c>
      <c r="P18" s="20">
        <f t="shared" si="0"/>
        <v>8.2358740501008373E-2</v>
      </c>
      <c r="Q18" s="20">
        <v>7.0738595419746796E-3</v>
      </c>
      <c r="R18" s="20">
        <v>6.4855718444315098E-3</v>
      </c>
    </row>
    <row r="19" spans="1:18" x14ac:dyDescent="0.5">
      <c r="A19" s="23">
        <v>195</v>
      </c>
      <c r="B19" s="26" t="s">
        <v>46</v>
      </c>
      <c r="C19" s="27">
        <v>1</v>
      </c>
      <c r="D19" s="27">
        <v>0.25380000000000003</v>
      </c>
      <c r="E19" s="27">
        <v>3.1105</v>
      </c>
      <c r="F19" s="28">
        <v>3.3023004600543299E-3</v>
      </c>
      <c r="G19" s="28">
        <v>7.5041956010081901E-2</v>
      </c>
      <c r="H19" s="28">
        <v>6.9513636877851601E-2</v>
      </c>
      <c r="I19" s="28">
        <v>6.8532460558226399E-2</v>
      </c>
      <c r="J19" s="28">
        <v>7.7475570283224498E-3</v>
      </c>
      <c r="K19" s="28">
        <v>2.3348043531132199E-3</v>
      </c>
      <c r="M19" s="28">
        <f>F19*100/60</f>
        <v>5.5038341000905495E-3</v>
      </c>
      <c r="N19" s="28">
        <f>G19*100/80</f>
        <v>9.3802445012602376E-2</v>
      </c>
      <c r="O19" s="28">
        <f t="shared" si="0"/>
        <v>8.6892046097314504E-2</v>
      </c>
      <c r="P19" s="28">
        <f t="shared" si="0"/>
        <v>8.5665575697783006E-2</v>
      </c>
      <c r="Q19" s="28">
        <v>7.7475570283224498E-3</v>
      </c>
      <c r="R19" s="28">
        <v>2.3348043531132199E-3</v>
      </c>
    </row>
    <row r="20" spans="1:18" x14ac:dyDescent="0.5">
      <c r="A20" s="23">
        <v>196</v>
      </c>
      <c r="B20" s="24" t="s">
        <v>46</v>
      </c>
      <c r="C20" s="23">
        <v>1</v>
      </c>
      <c r="D20" s="27">
        <v>0.25380000000000003</v>
      </c>
      <c r="E20" s="27">
        <v>3.1105</v>
      </c>
      <c r="F20" s="25">
        <v>6.6046059131949003E-3</v>
      </c>
      <c r="G20" s="25">
        <v>7.4908671339878899E-2</v>
      </c>
      <c r="H20" s="25">
        <v>7.00753962181076E-2</v>
      </c>
      <c r="I20" s="25">
        <v>6.9516834296172295E-2</v>
      </c>
      <c r="J20" s="25">
        <v>8.7581100487688808E-3</v>
      </c>
      <c r="K20" s="25">
        <v>2.8536502168892801E-3</v>
      </c>
      <c r="M20" s="25">
        <f t="shared" ref="M20" si="5">F20*100/60</f>
        <v>1.10076765219915E-2</v>
      </c>
      <c r="N20" s="25">
        <f t="shared" ref="N20" si="6">G20*100/80</f>
        <v>9.363583917484862E-2</v>
      </c>
      <c r="O20" s="25">
        <f t="shared" si="0"/>
        <v>8.7594245272634499E-2</v>
      </c>
      <c r="P20" s="25">
        <f t="shared" si="0"/>
        <v>8.6896042870215379E-2</v>
      </c>
      <c r="Q20" s="25">
        <v>8.7581100487688808E-3</v>
      </c>
      <c r="R20" s="25">
        <v>2.8536502168892801E-3</v>
      </c>
    </row>
    <row r="21" spans="1:18" x14ac:dyDescent="0.5">
      <c r="A21" s="29">
        <v>198</v>
      </c>
      <c r="B21" s="33" t="s">
        <v>47</v>
      </c>
      <c r="C21" s="29">
        <v>1</v>
      </c>
      <c r="D21" s="29">
        <v>0.25640000000000002</v>
      </c>
      <c r="E21" s="29">
        <v>3.165</v>
      </c>
      <c r="F21" s="34">
        <v>4.6232234365060501E-3</v>
      </c>
      <c r="G21" s="34">
        <v>8.8104723468286697E-2</v>
      </c>
      <c r="H21" s="34">
        <v>8.0608043696047293E-2</v>
      </c>
      <c r="I21" s="34">
        <v>8.2621250474417804E-2</v>
      </c>
      <c r="J21" s="34">
        <v>6.7370054226515196E-3</v>
      </c>
      <c r="K21" s="34">
        <v>3.6319192304692101E-3</v>
      </c>
      <c r="M21" s="34">
        <f>F21*100/60</f>
        <v>7.7053723941767505E-3</v>
      </c>
      <c r="N21" s="34">
        <f>G21*100/80</f>
        <v>0.11013090433535837</v>
      </c>
      <c r="O21" s="34">
        <f t="shared" si="0"/>
        <v>0.10076005462005913</v>
      </c>
      <c r="P21" s="34">
        <f t="shared" si="0"/>
        <v>0.10327656309302224</v>
      </c>
      <c r="Q21" s="34">
        <v>6.7370054226515196E-3</v>
      </c>
      <c r="R21" s="34">
        <v>3.6319192304692101E-3</v>
      </c>
    </row>
    <row r="22" spans="1:18" x14ac:dyDescent="0.5">
      <c r="A22" s="29">
        <v>199</v>
      </c>
      <c r="B22" s="30" t="s">
        <v>47</v>
      </c>
      <c r="C22" s="31">
        <v>1</v>
      </c>
      <c r="D22" s="29">
        <v>0.25640000000000002</v>
      </c>
      <c r="E22" s="29">
        <v>3.165</v>
      </c>
      <c r="F22" s="32">
        <v>1.65114986016943E-3</v>
      </c>
      <c r="G22" s="32">
        <v>9.7701961073599505E-2</v>
      </c>
      <c r="H22" s="32">
        <v>9.2966443211952896E-2</v>
      </c>
      <c r="I22" s="32">
        <v>8.8342978593343904E-2</v>
      </c>
      <c r="J22" s="32">
        <v>4.7159026829011802E-3</v>
      </c>
      <c r="K22" s="32">
        <v>4.66961015899713E-3</v>
      </c>
      <c r="M22" s="32">
        <f t="shared" ref="M22:M23" si="7">F22*100/60</f>
        <v>2.7519164336157168E-3</v>
      </c>
      <c r="N22" s="32">
        <f t="shared" ref="N22:N23" si="8">G22*100/80</f>
        <v>0.12212745134199939</v>
      </c>
      <c r="O22" s="32">
        <f t="shared" si="0"/>
        <v>0.11620805401494112</v>
      </c>
      <c r="P22" s="32">
        <f t="shared" si="0"/>
        <v>0.11042872324167988</v>
      </c>
      <c r="Q22" s="32">
        <v>4.7159026829011802E-3</v>
      </c>
      <c r="R22" s="32">
        <v>4.66961015899713E-3</v>
      </c>
    </row>
    <row r="23" spans="1:18" x14ac:dyDescent="0.5">
      <c r="A23" s="29">
        <v>200</v>
      </c>
      <c r="B23" s="33" t="s">
        <v>47</v>
      </c>
      <c r="C23" s="29">
        <v>1</v>
      </c>
      <c r="D23" s="29">
        <v>0.25640000000000002</v>
      </c>
      <c r="E23" s="29">
        <v>3.165</v>
      </c>
      <c r="F23" s="34">
        <v>5.9441433616256503E-3</v>
      </c>
      <c r="G23" s="34">
        <v>0.101300904586825</v>
      </c>
      <c r="H23" s="34">
        <v>8.4118940410500498E-2</v>
      </c>
      <c r="I23" s="34">
        <v>9.5110692309123501E-2</v>
      </c>
      <c r="J23" s="34">
        <v>6.7370076862910801E-3</v>
      </c>
      <c r="K23" s="34">
        <v>3.1130730761389901E-3</v>
      </c>
      <c r="M23" s="34">
        <f t="shared" si="7"/>
        <v>9.9069056027094159E-3</v>
      </c>
      <c r="N23" s="34">
        <f t="shared" si="8"/>
        <v>0.12662613073353127</v>
      </c>
      <c r="O23" s="34">
        <f t="shared" si="0"/>
        <v>0.10514867551312564</v>
      </c>
      <c r="P23" s="34">
        <f t="shared" si="0"/>
        <v>0.11888836538640438</v>
      </c>
      <c r="Q23" s="34">
        <v>6.7370076862910801E-3</v>
      </c>
      <c r="R23" s="34">
        <v>3.1130730761389901E-3</v>
      </c>
    </row>
    <row r="24" spans="1:18" x14ac:dyDescent="0.5">
      <c r="A24" s="29">
        <v>201</v>
      </c>
      <c r="B24" s="30" t="s">
        <v>47</v>
      </c>
      <c r="C24" s="29">
        <v>1</v>
      </c>
      <c r="D24" s="29">
        <v>0.25640000000000002</v>
      </c>
      <c r="E24" s="29">
        <v>3.165</v>
      </c>
      <c r="F24" s="32">
        <v>7.2650662456133297E-3</v>
      </c>
      <c r="G24" s="32">
        <v>9.5435921925968004E-2</v>
      </c>
      <c r="H24" s="32">
        <v>9.0298151434624899E-2</v>
      </c>
      <c r="I24" s="32">
        <v>8.9204325426248607E-2</v>
      </c>
      <c r="J24" s="32">
        <v>3.0316504783747E-3</v>
      </c>
      <c r="K24" s="32">
        <v>4.1507658932705797E-3</v>
      </c>
      <c r="M24" s="34">
        <f>F24*100/60</f>
        <v>1.2108443742688883E-2</v>
      </c>
      <c r="N24" s="34">
        <f>G24*100/80</f>
        <v>0.11929490240746002</v>
      </c>
      <c r="O24" s="34">
        <f t="shared" si="0"/>
        <v>0.11287268929328112</v>
      </c>
      <c r="P24" s="34">
        <f t="shared" si="0"/>
        <v>0.11150540678281076</v>
      </c>
      <c r="Q24" s="32">
        <v>3.0316504783747E-3</v>
      </c>
      <c r="R24" s="32">
        <v>4.1507658932705797E-3</v>
      </c>
    </row>
    <row r="25" spans="1:18" x14ac:dyDescent="0.5">
      <c r="A25" s="35">
        <v>203</v>
      </c>
      <c r="B25" s="36" t="s">
        <v>48</v>
      </c>
      <c r="C25" s="37">
        <v>1</v>
      </c>
      <c r="D25" s="37">
        <v>0.24740000000000001</v>
      </c>
      <c r="E25" s="37">
        <v>3.1065999999999998</v>
      </c>
      <c r="F25" s="38">
        <v>7.6944408626892502E-2</v>
      </c>
      <c r="G25" s="38">
        <v>0.163817807733036</v>
      </c>
      <c r="H25" s="38">
        <v>0.12484600068780401</v>
      </c>
      <c r="I25" s="38">
        <v>0.117813809519527</v>
      </c>
      <c r="J25" s="38">
        <v>8.4212581930878903E-3</v>
      </c>
      <c r="K25" s="38">
        <v>7.0044192336205799E-3</v>
      </c>
      <c r="M25" s="38">
        <f>F25*100/60</f>
        <v>0.12824068104482084</v>
      </c>
      <c r="N25" s="38">
        <f>G25*100/80</f>
        <v>0.204772259666295</v>
      </c>
      <c r="O25" s="38">
        <f t="shared" si="0"/>
        <v>0.15605750085975501</v>
      </c>
      <c r="P25" s="38">
        <f t="shared" si="0"/>
        <v>0.14726726189940875</v>
      </c>
      <c r="Q25" s="38">
        <v>8.4212581930878903E-3</v>
      </c>
      <c r="R25" s="38">
        <v>7.0044192336205799E-3</v>
      </c>
    </row>
    <row r="26" spans="1:18" x14ac:dyDescent="0.5">
      <c r="A26" s="35">
        <v>204</v>
      </c>
      <c r="B26" s="39" t="s">
        <v>48</v>
      </c>
      <c r="C26" s="35">
        <v>1</v>
      </c>
      <c r="D26" s="37">
        <v>0.24740000000000001</v>
      </c>
      <c r="E26" s="37">
        <v>3.1065999999999998</v>
      </c>
      <c r="F26" s="40">
        <v>6.4395422731942598E-2</v>
      </c>
      <c r="G26" s="40">
        <v>0.17128269811573499</v>
      </c>
      <c r="H26" s="40">
        <v>0.125829076299634</v>
      </c>
      <c r="I26" s="40">
        <v>0.13055000735247499</v>
      </c>
      <c r="J26" s="40">
        <v>1.01055127555737E-2</v>
      </c>
      <c r="K26" s="40">
        <v>8.82038520474435E-3</v>
      </c>
      <c r="M26" s="40">
        <f t="shared" ref="M26:M27" si="9">F26*100/60</f>
        <v>0.10732570455323766</v>
      </c>
      <c r="N26" s="40">
        <f t="shared" ref="N26:N27" si="10">G26*100/80</f>
        <v>0.21410337264466875</v>
      </c>
      <c r="O26" s="40">
        <f t="shared" si="0"/>
        <v>0.1572863453745425</v>
      </c>
      <c r="P26" s="40">
        <f t="shared" si="0"/>
        <v>0.16318750919059372</v>
      </c>
      <c r="Q26" s="40">
        <v>1.01055127555737E-2</v>
      </c>
      <c r="R26" s="40">
        <v>8.82038520474435E-3</v>
      </c>
    </row>
    <row r="27" spans="1:18" x14ac:dyDescent="0.5">
      <c r="A27" s="35">
        <v>205</v>
      </c>
      <c r="B27" s="36" t="s">
        <v>48</v>
      </c>
      <c r="C27" s="35">
        <v>1</v>
      </c>
      <c r="D27" s="37">
        <v>0.24740000000000001</v>
      </c>
      <c r="E27" s="37">
        <v>3.1065999999999998</v>
      </c>
      <c r="F27" s="38">
        <v>7.5953697554590804E-2</v>
      </c>
      <c r="G27" s="38">
        <v>0.16421775371286701</v>
      </c>
      <c r="H27" s="38">
        <v>0.127373902718668</v>
      </c>
      <c r="I27" s="38">
        <v>0.128950279462444</v>
      </c>
      <c r="J27" s="38">
        <v>1.1452916405562501E-2</v>
      </c>
      <c r="K27" s="38">
        <v>1.8159588525297999E-3</v>
      </c>
      <c r="M27" s="38">
        <f t="shared" si="9"/>
        <v>0.12658949592431801</v>
      </c>
      <c r="N27" s="38">
        <f t="shared" si="10"/>
        <v>0.20527219214108375</v>
      </c>
      <c r="O27" s="38">
        <f t="shared" si="0"/>
        <v>0.159217378398335</v>
      </c>
      <c r="P27" s="38">
        <f t="shared" si="0"/>
        <v>0.16118784932805502</v>
      </c>
      <c r="Q27" s="38">
        <v>1.1452916405562501E-2</v>
      </c>
      <c r="R27" s="38">
        <v>1.8159588525297999E-3</v>
      </c>
    </row>
    <row r="28" spans="1:18" x14ac:dyDescent="0.5">
      <c r="A28" s="41">
        <v>207</v>
      </c>
      <c r="B28" s="44" t="s">
        <v>49</v>
      </c>
      <c r="C28" s="45">
        <v>1</v>
      </c>
      <c r="D28" s="45">
        <v>0.25169999999999998</v>
      </c>
      <c r="E28" s="45">
        <v>3.1625000000000001</v>
      </c>
      <c r="F28" s="46">
        <v>7.4632777814857998E-2</v>
      </c>
      <c r="G28" s="46">
        <v>0.16128509462295301</v>
      </c>
      <c r="H28" s="46">
        <v>0.11613873245940599</v>
      </c>
      <c r="I28" s="46">
        <v>0.125750826818153</v>
      </c>
      <c r="J28" s="46">
        <v>8.4212581930878903E-3</v>
      </c>
      <c r="K28" s="46">
        <v>7.5232659690611702E-3</v>
      </c>
      <c r="M28" s="46">
        <f>F28*100/60</f>
        <v>0.12438796302476333</v>
      </c>
      <c r="N28" s="46">
        <f>G28*100/80</f>
        <v>0.20160636827869127</v>
      </c>
      <c r="O28" s="46">
        <f t="shared" si="0"/>
        <v>0.1451734155742575</v>
      </c>
      <c r="P28" s="46">
        <f t="shared" si="0"/>
        <v>0.15718853352269124</v>
      </c>
      <c r="Q28" s="46">
        <v>8.4212581930878903E-3</v>
      </c>
      <c r="R28" s="46">
        <v>7.5232659690611702E-3</v>
      </c>
    </row>
    <row r="29" spans="1:18" x14ac:dyDescent="0.5">
      <c r="A29" s="41">
        <v>208</v>
      </c>
      <c r="B29" s="42" t="s">
        <v>49</v>
      </c>
      <c r="C29" s="45">
        <v>1</v>
      </c>
      <c r="D29" s="45">
        <v>0.25169999999999998</v>
      </c>
      <c r="E29" s="45">
        <v>3.1625000000000001</v>
      </c>
      <c r="F29" s="43">
        <v>7.1000153659010898E-2</v>
      </c>
      <c r="G29" s="43">
        <v>0.149421350671255</v>
      </c>
      <c r="H29" s="43">
        <v>0.119649714939201</v>
      </c>
      <c r="I29" s="43">
        <v>0.122305269679054</v>
      </c>
      <c r="J29" s="43">
        <v>1.07792237294659E-2</v>
      </c>
      <c r="K29" s="43">
        <v>2.5942269218085599E-3</v>
      </c>
      <c r="M29" s="43">
        <f t="shared" ref="M29" si="11">F29*100/60</f>
        <v>0.11833358943168483</v>
      </c>
      <c r="N29" s="43">
        <f t="shared" ref="N29" si="12">G29*100/80</f>
        <v>0.18677668833906874</v>
      </c>
      <c r="O29" s="43">
        <f t="shared" si="0"/>
        <v>0.14956214367400125</v>
      </c>
      <c r="P29" s="43">
        <f t="shared" si="0"/>
        <v>0.1528815870988175</v>
      </c>
      <c r="Q29" s="43">
        <v>1.07792237294659E-2</v>
      </c>
      <c r="R29" s="43">
        <v>2.5942269218085599E-3</v>
      </c>
    </row>
    <row r="30" spans="1:18" x14ac:dyDescent="0.5">
      <c r="A30" s="104">
        <v>216</v>
      </c>
      <c r="B30" s="105" t="s">
        <v>50</v>
      </c>
      <c r="C30" s="104">
        <v>1</v>
      </c>
      <c r="D30" s="104">
        <v>0.25290000000000001</v>
      </c>
      <c r="E30" s="104">
        <v>2.8906000000000001</v>
      </c>
      <c r="F30" s="106">
        <v>2.4437099244006302E-2</v>
      </c>
      <c r="G30" s="106">
        <v>0.36445025992347801</v>
      </c>
      <c r="H30" s="106">
        <v>0.32849775165741002</v>
      </c>
      <c r="I30" s="106">
        <v>0.34679572305110001</v>
      </c>
      <c r="J30" s="106">
        <v>1.21266197396538E-2</v>
      </c>
      <c r="K30" s="106">
        <v>1.0376926718563301E-2</v>
      </c>
      <c r="M30" s="106">
        <f>F30*100/60</f>
        <v>4.0728498740010499E-2</v>
      </c>
      <c r="N30" s="106">
        <f>G30*100/58</f>
        <v>0.62836251710944491</v>
      </c>
      <c r="O30" s="106">
        <f t="shared" ref="O30:P37" si="13">H30*100/58</f>
        <v>0.56637543389208622</v>
      </c>
      <c r="P30" s="106">
        <f t="shared" si="13"/>
        <v>0.59792366043293099</v>
      </c>
      <c r="Q30" s="106">
        <f t="shared" ref="Q30:R33" si="14">J30*100/60</f>
        <v>2.0211032899422998E-2</v>
      </c>
      <c r="R30" s="106">
        <f t="shared" si="14"/>
        <v>1.7294877864272164E-2</v>
      </c>
    </row>
    <row r="31" spans="1:18" x14ac:dyDescent="0.5">
      <c r="A31" s="104">
        <v>217</v>
      </c>
      <c r="B31" s="107" t="s">
        <v>50</v>
      </c>
      <c r="C31" s="104">
        <v>1</v>
      </c>
      <c r="D31" s="104">
        <v>0.25290000000000001</v>
      </c>
      <c r="E31" s="104">
        <v>2.8906000000000001</v>
      </c>
      <c r="F31" s="108">
        <v>2.8730123351398601E-2</v>
      </c>
      <c r="G31" s="108">
        <v>0.36351700660944403</v>
      </c>
      <c r="H31" s="108">
        <v>0.328076380523522</v>
      </c>
      <c r="I31" s="108">
        <v>0.35301214968837002</v>
      </c>
      <c r="J31" s="108">
        <v>1.07792151464794E-2</v>
      </c>
      <c r="K31" s="108">
        <v>5.7073045741803403E-3</v>
      </c>
      <c r="M31" s="106">
        <f t="shared" ref="M31:M32" si="15">F31*100/60</f>
        <v>4.7883538918997666E-2</v>
      </c>
      <c r="N31" s="106">
        <f t="shared" ref="N31:N33" si="16">G31*100/58</f>
        <v>0.62675345967145524</v>
      </c>
      <c r="O31" s="106">
        <f t="shared" si="13"/>
        <v>0.56564893193710697</v>
      </c>
      <c r="P31" s="106">
        <f t="shared" si="13"/>
        <v>0.60864163739374144</v>
      </c>
      <c r="Q31" s="106">
        <f t="shared" si="14"/>
        <v>1.7965358577465666E-2</v>
      </c>
      <c r="R31" s="106">
        <f t="shared" si="14"/>
        <v>9.5121742903005683E-3</v>
      </c>
    </row>
    <row r="32" spans="1:18" x14ac:dyDescent="0.5">
      <c r="A32" s="104">
        <v>218</v>
      </c>
      <c r="B32" s="105" t="s">
        <v>50</v>
      </c>
      <c r="C32" s="109">
        <v>1</v>
      </c>
      <c r="D32" s="104">
        <v>0.25290000000000001</v>
      </c>
      <c r="E32" s="104">
        <v>2.8906000000000001</v>
      </c>
      <c r="F32" s="106">
        <v>3.3023147181391002E-2</v>
      </c>
      <c r="G32" s="106">
        <v>0.39338097183522802</v>
      </c>
      <c r="H32" s="106">
        <v>0.33229025525145101</v>
      </c>
      <c r="I32" s="106">
        <v>0.34901146570587999</v>
      </c>
      <c r="J32" s="106">
        <v>1.07792141089756E-2</v>
      </c>
      <c r="K32" s="106">
        <v>4.9290331635237702E-3</v>
      </c>
      <c r="M32" s="106">
        <f t="shared" si="15"/>
        <v>5.5038578635651668E-2</v>
      </c>
      <c r="N32" s="106">
        <f t="shared" si="16"/>
        <v>0.67824305488832426</v>
      </c>
      <c r="O32" s="106">
        <f t="shared" si="13"/>
        <v>0.57291423319215684</v>
      </c>
      <c r="P32" s="106">
        <f t="shared" si="13"/>
        <v>0.60174390638944819</v>
      </c>
      <c r="Q32" s="106">
        <f t="shared" si="14"/>
        <v>1.7965356848292664E-2</v>
      </c>
      <c r="R32" s="106">
        <f t="shared" si="14"/>
        <v>8.2150552725396182E-3</v>
      </c>
    </row>
    <row r="33" spans="1:18" x14ac:dyDescent="0.5">
      <c r="A33" s="104">
        <v>219</v>
      </c>
      <c r="B33" s="107" t="s">
        <v>50</v>
      </c>
      <c r="C33" s="104">
        <v>1</v>
      </c>
      <c r="D33" s="104">
        <v>0.25290000000000001</v>
      </c>
      <c r="E33" s="104">
        <v>2.8906000000000001</v>
      </c>
      <c r="F33" s="108">
        <v>2.7078958142026301E-2</v>
      </c>
      <c r="G33" s="108">
        <v>0.37031634696933702</v>
      </c>
      <c r="H33" s="108">
        <v>0.32990234572962301</v>
      </c>
      <c r="I33" s="108">
        <v>0.35959815352700603</v>
      </c>
      <c r="J33" s="108">
        <v>6.4001551703827299E-3</v>
      </c>
      <c r="K33" s="108">
        <v>3.3725010200924802E-3</v>
      </c>
      <c r="M33" s="106">
        <f>F33*100/60</f>
        <v>4.5131596903377168E-2</v>
      </c>
      <c r="N33" s="106">
        <f t="shared" si="16"/>
        <v>0.63847646029196037</v>
      </c>
      <c r="O33" s="106">
        <f t="shared" si="13"/>
        <v>0.56879714780969481</v>
      </c>
      <c r="P33" s="106">
        <f t="shared" si="13"/>
        <v>0.61999681642587245</v>
      </c>
      <c r="Q33" s="106">
        <f t="shared" si="14"/>
        <v>1.0666925283971217E-2</v>
      </c>
      <c r="R33" s="106">
        <f t="shared" si="14"/>
        <v>5.6208350334874674E-3</v>
      </c>
    </row>
    <row r="34" spans="1:18" x14ac:dyDescent="0.5">
      <c r="A34" s="110">
        <v>221</v>
      </c>
      <c r="B34" s="111" t="s">
        <v>51</v>
      </c>
      <c r="C34" s="110">
        <v>1</v>
      </c>
      <c r="D34" s="112">
        <v>0.24940000000000001</v>
      </c>
      <c r="E34" s="112">
        <v>2.8672</v>
      </c>
      <c r="F34" s="113">
        <v>3.7646418237504697E-2</v>
      </c>
      <c r="G34" s="113">
        <v>0.71112423625806398</v>
      </c>
      <c r="H34" s="113">
        <v>0.63669643213049598</v>
      </c>
      <c r="I34" s="113">
        <v>0.67142058921662895</v>
      </c>
      <c r="J34" s="113">
        <v>7.0738567124216702E-3</v>
      </c>
      <c r="K34" s="113">
        <v>1.5565367923042299E-3</v>
      </c>
      <c r="M34" s="113">
        <f>F34*100/60</f>
        <v>6.2744030395841158E-2</v>
      </c>
      <c r="N34" s="113">
        <f>G34*100/58</f>
        <v>1.2260762694104552</v>
      </c>
      <c r="O34" s="113">
        <f t="shared" si="13"/>
        <v>1.0977524691905103</v>
      </c>
      <c r="P34" s="113">
        <f t="shared" si="13"/>
        <v>1.1576217055459119</v>
      </c>
      <c r="Q34" s="113">
        <v>7.0738567124216702E-3</v>
      </c>
      <c r="R34" s="113">
        <v>1.5565367923042299E-3</v>
      </c>
    </row>
    <row r="35" spans="1:18" x14ac:dyDescent="0.5">
      <c r="A35" s="110">
        <v>222</v>
      </c>
      <c r="B35" s="114" t="s">
        <v>51</v>
      </c>
      <c r="C35" s="112">
        <v>1</v>
      </c>
      <c r="D35" s="112">
        <v>0.24940000000000001</v>
      </c>
      <c r="E35" s="112">
        <v>2.8672</v>
      </c>
      <c r="F35" s="115">
        <v>3.5665013754060303E-2</v>
      </c>
      <c r="G35" s="115">
        <v>0.71352481531692702</v>
      </c>
      <c r="H35" s="115">
        <v>0.64456377001185206</v>
      </c>
      <c r="I35" s="115">
        <v>0.67523840790324896</v>
      </c>
      <c r="J35" s="115">
        <v>3.0316508556474798E-3</v>
      </c>
      <c r="K35" s="115">
        <v>-7.7826792400162903E-4</v>
      </c>
      <c r="M35" s="115">
        <f t="shared" ref="M35:M36" si="17">F35*100/60</f>
        <v>5.9441689590100509E-2</v>
      </c>
      <c r="N35" s="115">
        <f t="shared" ref="N35:N37" si="18">G35*100/58</f>
        <v>1.230215198822288</v>
      </c>
      <c r="O35" s="115">
        <f t="shared" si="13"/>
        <v>1.1113168448480208</v>
      </c>
      <c r="P35" s="115">
        <f t="shared" si="13"/>
        <v>1.1642041515573258</v>
      </c>
      <c r="Q35" s="115">
        <v>3.0316508556474798E-3</v>
      </c>
      <c r="R35" s="115">
        <v>-7.7826792400162903E-4</v>
      </c>
    </row>
    <row r="36" spans="1:18" x14ac:dyDescent="0.5">
      <c r="A36" s="110">
        <v>223</v>
      </c>
      <c r="B36" s="111" t="s">
        <v>51</v>
      </c>
      <c r="C36" s="110">
        <v>1</v>
      </c>
      <c r="D36" s="112">
        <v>0.24940000000000001</v>
      </c>
      <c r="E36" s="112">
        <v>2.8672</v>
      </c>
      <c r="F36" s="113">
        <v>3.6655716966669499E-2</v>
      </c>
      <c r="G36" s="113">
        <v>0.72726013081337504</v>
      </c>
      <c r="H36" s="113">
        <v>0.65116668618982698</v>
      </c>
      <c r="I36" s="113">
        <v>0.67388365330770095</v>
      </c>
      <c r="J36" s="113">
        <v>2.3579502567916198E-3</v>
      </c>
      <c r="K36" s="113">
        <v>7.7826799664015096E-4</v>
      </c>
      <c r="M36" s="113">
        <f t="shared" si="17"/>
        <v>6.109286161111583E-2</v>
      </c>
      <c r="N36" s="113">
        <f t="shared" si="18"/>
        <v>1.2538967772644396</v>
      </c>
      <c r="O36" s="113">
        <f t="shared" si="13"/>
        <v>1.1227011830859086</v>
      </c>
      <c r="P36" s="113">
        <f t="shared" si="13"/>
        <v>1.1618683677718982</v>
      </c>
      <c r="Q36" s="113">
        <v>2.3579502567916198E-3</v>
      </c>
      <c r="R36" s="113">
        <v>7.7826799664015096E-4</v>
      </c>
    </row>
    <row r="37" spans="1:18" x14ac:dyDescent="0.5">
      <c r="A37" s="110">
        <v>224</v>
      </c>
      <c r="B37" s="114" t="s">
        <v>51</v>
      </c>
      <c r="C37" s="110">
        <v>1</v>
      </c>
      <c r="D37" s="112">
        <v>0.24940000000000001</v>
      </c>
      <c r="E37" s="112">
        <v>2.8672</v>
      </c>
      <c r="F37" s="115">
        <v>3.3683614171304499E-2</v>
      </c>
      <c r="G37" s="115">
        <v>0.720725716124892</v>
      </c>
      <c r="H37" s="115">
        <v>0.65566234108852295</v>
      </c>
      <c r="I37" s="115">
        <v>0.68478320859684705</v>
      </c>
      <c r="J37" s="115">
        <v>2.0211000988408501E-3</v>
      </c>
      <c r="K37" s="115">
        <v>-1.5565349037038299E-3</v>
      </c>
      <c r="M37" s="115">
        <f>F37*100/60</f>
        <v>5.6139356952174167E-2</v>
      </c>
      <c r="N37" s="115">
        <f t="shared" si="18"/>
        <v>1.2426305450429171</v>
      </c>
      <c r="O37" s="115">
        <f t="shared" si="13"/>
        <v>1.1304523122215913</v>
      </c>
      <c r="P37" s="115">
        <f t="shared" si="13"/>
        <v>1.1806607044773225</v>
      </c>
      <c r="Q37" s="115">
        <v>2.0211000988408501E-3</v>
      </c>
      <c r="R37" s="115">
        <v>-1.5565349037038299E-3</v>
      </c>
    </row>
    <row r="39" spans="1:18" x14ac:dyDescent="0.5">
      <c r="A39" s="138" t="s">
        <v>26</v>
      </c>
      <c r="B39" s="138"/>
      <c r="C39" s="138"/>
      <c r="D39" s="138"/>
    </row>
    <row r="40" spans="1:18" ht="38.25" customHeight="1" x14ac:dyDescent="0.5">
      <c r="A40" s="3" t="s">
        <v>1</v>
      </c>
      <c r="B40" s="3" t="s">
        <v>2</v>
      </c>
      <c r="C40" s="3" t="s">
        <v>3</v>
      </c>
      <c r="D40" s="3" t="s">
        <v>4</v>
      </c>
      <c r="E40" s="3" t="s">
        <v>5</v>
      </c>
      <c r="F40" s="3" t="s">
        <v>27</v>
      </c>
      <c r="G40" s="3" t="s">
        <v>28</v>
      </c>
      <c r="H40" s="3" t="s">
        <v>29</v>
      </c>
      <c r="I40" s="3" t="s">
        <v>30</v>
      </c>
      <c r="J40" s="3" t="s">
        <v>31</v>
      </c>
      <c r="K40" s="3" t="s">
        <v>32</v>
      </c>
      <c r="M40" s="3" t="s">
        <v>27</v>
      </c>
      <c r="N40" s="3" t="s">
        <v>28</v>
      </c>
      <c r="O40" s="3" t="s">
        <v>29</v>
      </c>
      <c r="P40" s="3" t="s">
        <v>30</v>
      </c>
      <c r="Q40" s="3" t="s">
        <v>31</v>
      </c>
      <c r="R40" s="3" t="s">
        <v>32</v>
      </c>
    </row>
    <row r="41" spans="1:18" x14ac:dyDescent="0.5">
      <c r="A41" s="4">
        <v>177</v>
      </c>
      <c r="B41" s="5" t="s">
        <v>42</v>
      </c>
      <c r="C41" s="4">
        <v>1</v>
      </c>
      <c r="D41" s="4">
        <v>0.24629999999999999</v>
      </c>
      <c r="E41" s="4">
        <v>2.8946999999999998</v>
      </c>
      <c r="F41" s="6">
        <f>(F3*$C3*$E3)/(1000*$D3)</f>
        <v>3.8811034917322516E-6</v>
      </c>
      <c r="G41" s="6">
        <f t="shared" ref="G41:K41" si="19">(G3*$C3*$E3)/(1000*$D3)</f>
        <v>1.0323387814656821E-3</v>
      </c>
      <c r="H41" s="6">
        <f t="shared" si="19"/>
        <v>9.2920981096369492E-4</v>
      </c>
      <c r="I41" s="6">
        <f t="shared" si="19"/>
        <v>9.7464155833215129E-4</v>
      </c>
      <c r="J41" s="6">
        <f t="shared" si="19"/>
        <v>7.5615863195688043E-4</v>
      </c>
      <c r="K41" s="6">
        <f t="shared" si="19"/>
        <v>7.0126072073018483E-4</v>
      </c>
      <c r="M41" s="6">
        <f>(M3*$C3*$E3)/(1000*$D3)</f>
        <v>3.8811034917322516E-6</v>
      </c>
      <c r="N41" s="6">
        <f t="shared" ref="N41:R41" si="20">(N3*$C3*$E3)/(1000*$D3)</f>
        <v>1.0323387814656821E-3</v>
      </c>
      <c r="O41" s="6">
        <f t="shared" si="20"/>
        <v>9.2920981096369492E-4</v>
      </c>
      <c r="P41" s="6">
        <f t="shared" si="20"/>
        <v>9.7464155833215129E-4</v>
      </c>
      <c r="Q41" s="6">
        <f t="shared" si="20"/>
        <v>7.5615863195688043E-4</v>
      </c>
      <c r="R41" s="6">
        <f t="shared" si="20"/>
        <v>7.0126072073018483E-4</v>
      </c>
    </row>
    <row r="42" spans="1:18" x14ac:dyDescent="0.5">
      <c r="A42" s="4">
        <v>178</v>
      </c>
      <c r="B42" s="5" t="s">
        <v>42</v>
      </c>
      <c r="C42" s="4">
        <v>1</v>
      </c>
      <c r="D42" s="4">
        <v>0.24629999999999999</v>
      </c>
      <c r="E42" s="4">
        <v>2.8946999999999998</v>
      </c>
      <c r="F42" s="6">
        <f t="shared" ref="F42:K50" si="21">(F4*$C4*$E4)/(1000*$D4)</f>
        <v>3.4929979240848542E-5</v>
      </c>
      <c r="G42" s="6">
        <f t="shared" si="21"/>
        <v>9.3677831815445383E-4</v>
      </c>
      <c r="H42" s="6">
        <f t="shared" si="21"/>
        <v>9.2590867156496263E-4</v>
      </c>
      <c r="I42" s="6">
        <f t="shared" si="21"/>
        <v>9.8476444088425158E-4</v>
      </c>
      <c r="J42" s="6">
        <f t="shared" si="21"/>
        <v>5.463331870542951E-4</v>
      </c>
      <c r="K42" s="6">
        <f t="shared" si="21"/>
        <v>4.9392980125166023E-4</v>
      </c>
      <c r="M42" s="6">
        <f t="shared" ref="M42:R50" si="22">(M4*$C4*$E4)/(1000*$D4)</f>
        <v>3.4929979240848542E-5</v>
      </c>
      <c r="N42" s="6">
        <f t="shared" si="22"/>
        <v>9.3677831815445383E-4</v>
      </c>
      <c r="O42" s="6">
        <f t="shared" si="22"/>
        <v>9.2590867156496263E-4</v>
      </c>
      <c r="P42" s="6">
        <f t="shared" si="22"/>
        <v>9.8476444088425158E-4</v>
      </c>
      <c r="Q42" s="6">
        <f t="shared" si="22"/>
        <v>5.463331870542951E-4</v>
      </c>
      <c r="R42" s="6">
        <f t="shared" si="22"/>
        <v>4.9392980125166023E-4</v>
      </c>
    </row>
    <row r="43" spans="1:18" x14ac:dyDescent="0.5">
      <c r="A43" s="4">
        <v>179</v>
      </c>
      <c r="B43" s="5" t="s">
        <v>42</v>
      </c>
      <c r="C43" s="4">
        <v>1</v>
      </c>
      <c r="D43" s="4">
        <v>0.24629999999999999</v>
      </c>
      <c r="E43" s="4">
        <v>2.8946999999999998</v>
      </c>
      <c r="F43" s="6">
        <f t="shared" si="21"/>
        <v>1.5524424834028521E-5</v>
      </c>
      <c r="G43" s="6">
        <f t="shared" si="21"/>
        <v>1.019806207179245E-3</v>
      </c>
      <c r="H43" s="6">
        <f t="shared" si="21"/>
        <v>9.0280165659292159E-4</v>
      </c>
      <c r="I43" s="6">
        <f t="shared" si="21"/>
        <v>9.4138015305585707E-4</v>
      </c>
      <c r="J43" s="6">
        <f t="shared" si="21"/>
        <v>4.5923619279299182E-4</v>
      </c>
      <c r="K43" s="6">
        <f t="shared" si="21"/>
        <v>4.9392981491117841E-4</v>
      </c>
      <c r="M43" s="6">
        <f t="shared" si="22"/>
        <v>1.5524424834028521E-5</v>
      </c>
      <c r="N43" s="6">
        <f t="shared" si="22"/>
        <v>1.019806207179245E-3</v>
      </c>
      <c r="O43" s="6">
        <f t="shared" si="22"/>
        <v>9.0280165659292159E-4</v>
      </c>
      <c r="P43" s="6">
        <f t="shared" si="22"/>
        <v>9.4138015305585707E-4</v>
      </c>
      <c r="Q43" s="6">
        <f t="shared" si="22"/>
        <v>4.5923619279299182E-4</v>
      </c>
      <c r="R43" s="6">
        <f t="shared" si="22"/>
        <v>4.9392981491117841E-4</v>
      </c>
    </row>
    <row r="44" spans="1:18" x14ac:dyDescent="0.5">
      <c r="A44" s="4">
        <v>180</v>
      </c>
      <c r="B44" s="5" t="s">
        <v>42</v>
      </c>
      <c r="C44" s="4">
        <v>1</v>
      </c>
      <c r="D44" s="4">
        <v>0.24629999999999999</v>
      </c>
      <c r="E44" s="4">
        <v>2.8946999999999998</v>
      </c>
      <c r="F44" s="6">
        <f t="shared" si="21"/>
        <v>5.4335530387540251E-5</v>
      </c>
      <c r="G44" s="6">
        <f t="shared" si="21"/>
        <v>1.033905357857355E-3</v>
      </c>
      <c r="H44" s="6">
        <f t="shared" si="21"/>
        <v>8.8464619404836397E-4</v>
      </c>
      <c r="I44" s="6">
        <f t="shared" si="21"/>
        <v>9.6813378714377489E-4</v>
      </c>
      <c r="J44" s="6">
        <f t="shared" si="21"/>
        <v>4.0381087331949175E-4</v>
      </c>
      <c r="K44" s="6">
        <f t="shared" si="21"/>
        <v>3.3538362010967192E-4</v>
      </c>
      <c r="M44" s="6">
        <f t="shared" si="22"/>
        <v>5.4335530387540251E-5</v>
      </c>
      <c r="N44" s="6">
        <f t="shared" si="22"/>
        <v>1.033905357857355E-3</v>
      </c>
      <c r="O44" s="6">
        <f t="shared" si="22"/>
        <v>8.8464619404836397E-4</v>
      </c>
      <c r="P44" s="6">
        <f t="shared" si="22"/>
        <v>9.6813378714377489E-4</v>
      </c>
      <c r="Q44" s="6">
        <f t="shared" si="22"/>
        <v>4.0381087331949175E-4</v>
      </c>
      <c r="R44" s="6">
        <f t="shared" si="22"/>
        <v>3.3538362010967192E-4</v>
      </c>
    </row>
    <row r="45" spans="1:18" x14ac:dyDescent="0.5">
      <c r="A45" s="4">
        <v>181</v>
      </c>
      <c r="B45" s="5" t="s">
        <v>42</v>
      </c>
      <c r="C45" s="4">
        <v>1</v>
      </c>
      <c r="D45" s="4">
        <v>0.24629999999999999</v>
      </c>
      <c r="E45" s="4">
        <v>2.8946999999999998</v>
      </c>
      <c r="F45" s="6">
        <f t="shared" si="21"/>
        <v>1.9405537019444722E-5</v>
      </c>
      <c r="G45" s="6">
        <f t="shared" si="21"/>
        <v>9.7437576597924139E-4</v>
      </c>
      <c r="H45" s="6">
        <f t="shared" si="21"/>
        <v>9.2590869790772925E-4</v>
      </c>
      <c r="I45" s="6">
        <f t="shared" si="21"/>
        <v>9.2547267813974834E-4</v>
      </c>
      <c r="J45" s="6">
        <f t="shared" si="21"/>
        <v>3.4046763348655223E-4</v>
      </c>
      <c r="K45" s="6">
        <f t="shared" si="21"/>
        <v>3.9636285927829499E-4</v>
      </c>
      <c r="M45" s="6">
        <f t="shared" si="22"/>
        <v>1.9405537019444722E-5</v>
      </c>
      <c r="N45" s="6">
        <f t="shared" si="22"/>
        <v>9.7437576597924139E-4</v>
      </c>
      <c r="O45" s="6">
        <f t="shared" si="22"/>
        <v>9.2590869790772925E-4</v>
      </c>
      <c r="P45" s="6">
        <f t="shared" si="22"/>
        <v>9.2547267813974834E-4</v>
      </c>
      <c r="Q45" s="6">
        <f t="shared" si="22"/>
        <v>3.4046763348655223E-4</v>
      </c>
      <c r="R45" s="6">
        <f t="shared" si="22"/>
        <v>3.9636285927829499E-4</v>
      </c>
    </row>
    <row r="46" spans="1:18" x14ac:dyDescent="0.5">
      <c r="A46" s="4">
        <v>182</v>
      </c>
      <c r="B46" s="5" t="s">
        <v>43</v>
      </c>
      <c r="C46" s="4">
        <v>1</v>
      </c>
      <c r="D46" s="4">
        <v>0.24629999999999999</v>
      </c>
      <c r="E46" s="4">
        <v>2.87</v>
      </c>
      <c r="F46" s="6">
        <f t="shared" si="21"/>
        <v>2.3087942661985716E-5</v>
      </c>
      <c r="G46" s="6">
        <f t="shared" si="21"/>
        <v>1.8156829500131993E-3</v>
      </c>
      <c r="H46" s="6">
        <f t="shared" si="21"/>
        <v>1.6053183772713345E-3</v>
      </c>
      <c r="I46" s="6">
        <f t="shared" si="21"/>
        <v>1.7578271594857705E-3</v>
      </c>
      <c r="J46" s="6">
        <f t="shared" si="21"/>
        <v>3.3756250872448286E-4</v>
      </c>
      <c r="K46" s="6">
        <f t="shared" si="21"/>
        <v>2.4787962250081235E-4</v>
      </c>
      <c r="M46" s="6">
        <f t="shared" si="22"/>
        <v>2.3087942661985716E-5</v>
      </c>
      <c r="N46" s="6">
        <f t="shared" si="22"/>
        <v>1.8156829500131993E-3</v>
      </c>
      <c r="O46" s="6">
        <f t="shared" si="22"/>
        <v>1.6053183772713345E-3</v>
      </c>
      <c r="P46" s="6">
        <f t="shared" si="22"/>
        <v>1.7578271594857705E-3</v>
      </c>
      <c r="Q46" s="6">
        <f t="shared" si="22"/>
        <v>3.3756250872448286E-4</v>
      </c>
      <c r="R46" s="6">
        <f t="shared" si="22"/>
        <v>2.4787962250081235E-4</v>
      </c>
    </row>
    <row r="47" spans="1:18" x14ac:dyDescent="0.5">
      <c r="A47" s="4">
        <v>183</v>
      </c>
      <c r="B47" s="5" t="s">
        <v>43</v>
      </c>
      <c r="C47" s="4">
        <v>1</v>
      </c>
      <c r="D47" s="4">
        <v>0.24629999999999999</v>
      </c>
      <c r="E47" s="4">
        <v>2.87</v>
      </c>
      <c r="F47" s="6">
        <f t="shared" si="21"/>
        <v>1.5391959619781521E-5</v>
      </c>
      <c r="G47" s="6">
        <f t="shared" si="21"/>
        <v>1.769084649502985E-3</v>
      </c>
      <c r="H47" s="6">
        <f t="shared" si="21"/>
        <v>1.6609591733902427E-3</v>
      </c>
      <c r="I47" s="6">
        <f t="shared" si="21"/>
        <v>1.8001288310163517E-3</v>
      </c>
      <c r="J47" s="6">
        <f t="shared" si="21"/>
        <v>1.8448149291651369E-4</v>
      </c>
      <c r="K47" s="6">
        <f t="shared" si="21"/>
        <v>1.9648977652651732E-4</v>
      </c>
      <c r="M47" s="6">
        <f t="shared" si="22"/>
        <v>1.5391959619781521E-5</v>
      </c>
      <c r="N47" s="6">
        <f t="shared" si="22"/>
        <v>1.769084649502985E-3</v>
      </c>
      <c r="O47" s="6">
        <f t="shared" si="22"/>
        <v>1.6609591733902427E-3</v>
      </c>
      <c r="P47" s="6">
        <f t="shared" si="22"/>
        <v>1.8001288310163517E-3</v>
      </c>
      <c r="Q47" s="6">
        <f t="shared" si="22"/>
        <v>1.8448149291651369E-4</v>
      </c>
      <c r="R47" s="6">
        <f t="shared" si="22"/>
        <v>1.9648977652651732E-4</v>
      </c>
    </row>
    <row r="48" spans="1:18" x14ac:dyDescent="0.5">
      <c r="A48" s="4">
        <v>184</v>
      </c>
      <c r="B48" s="5" t="s">
        <v>43</v>
      </c>
      <c r="C48" s="4">
        <v>1</v>
      </c>
      <c r="D48" s="4">
        <v>0.24629999999999999</v>
      </c>
      <c r="E48" s="4">
        <v>2.87</v>
      </c>
      <c r="F48" s="6">
        <f t="shared" si="21"/>
        <v>6.1567886963861558E-5</v>
      </c>
      <c r="G48" s="6">
        <f t="shared" si="21"/>
        <v>1.7193801157411722E-3</v>
      </c>
      <c r="H48" s="6">
        <f t="shared" si="21"/>
        <v>1.7313290259925169E-3</v>
      </c>
      <c r="I48" s="6">
        <f t="shared" si="21"/>
        <v>1.7162430421330873E-3</v>
      </c>
      <c r="J48" s="6">
        <f t="shared" si="21"/>
        <v>2.5513419766699319E-4</v>
      </c>
      <c r="K48" s="6">
        <f t="shared" si="21"/>
        <v>1.9346683420350724E-4</v>
      </c>
      <c r="M48" s="6">
        <f t="shared" si="22"/>
        <v>6.1567886963861558E-5</v>
      </c>
      <c r="N48" s="6">
        <f t="shared" si="22"/>
        <v>1.7193801157411722E-3</v>
      </c>
      <c r="O48" s="6">
        <f t="shared" si="22"/>
        <v>1.7313290259925169E-3</v>
      </c>
      <c r="P48" s="6">
        <f t="shared" si="22"/>
        <v>1.7162430421330873E-3</v>
      </c>
      <c r="Q48" s="6">
        <f t="shared" si="22"/>
        <v>2.5513419766699319E-4</v>
      </c>
      <c r="R48" s="6">
        <f t="shared" si="22"/>
        <v>1.9346683420350724E-4</v>
      </c>
    </row>
    <row r="49" spans="1:18" x14ac:dyDescent="0.5">
      <c r="A49" s="4">
        <v>185</v>
      </c>
      <c r="B49" s="5" t="s">
        <v>43</v>
      </c>
      <c r="C49" s="4">
        <v>1</v>
      </c>
      <c r="D49" s="4">
        <v>0.24629999999999999</v>
      </c>
      <c r="E49" s="4">
        <v>2.87</v>
      </c>
      <c r="F49" s="6">
        <f t="shared" si="21"/>
        <v>2.3087942661985716E-5</v>
      </c>
      <c r="G49" s="6">
        <f t="shared" si="21"/>
        <v>1.8560684956583696E-3</v>
      </c>
      <c r="H49" s="6">
        <f t="shared" si="21"/>
        <v>1.6904158607564633E-3</v>
      </c>
      <c r="I49" s="6">
        <f t="shared" si="21"/>
        <v>1.7578270737540814E-3</v>
      </c>
      <c r="J49" s="6">
        <f t="shared" si="21"/>
        <v>2.3943356950152233E-4</v>
      </c>
      <c r="K49" s="6">
        <f t="shared" si="21"/>
        <v>2.2369614316633874E-4</v>
      </c>
      <c r="M49" s="6">
        <f t="shared" si="22"/>
        <v>2.3087942661985716E-5</v>
      </c>
      <c r="N49" s="6">
        <f t="shared" si="22"/>
        <v>1.8560684956583696E-3</v>
      </c>
      <c r="O49" s="6">
        <f t="shared" si="22"/>
        <v>1.6904158607564633E-3</v>
      </c>
      <c r="P49" s="6">
        <f t="shared" si="22"/>
        <v>1.7578270737540814E-3</v>
      </c>
      <c r="Q49" s="6">
        <f t="shared" si="22"/>
        <v>2.3943356950152233E-4</v>
      </c>
      <c r="R49" s="6">
        <f t="shared" si="22"/>
        <v>2.2369614316633874E-4</v>
      </c>
    </row>
    <row r="50" spans="1:18" x14ac:dyDescent="0.5">
      <c r="A50" s="4">
        <v>186</v>
      </c>
      <c r="B50" s="5" t="s">
        <v>43</v>
      </c>
      <c r="C50" s="4">
        <v>1</v>
      </c>
      <c r="D50" s="4">
        <v>0.24629999999999999</v>
      </c>
      <c r="E50" s="4">
        <v>2.87</v>
      </c>
      <c r="F50" s="6">
        <f t="shared" si="21"/>
        <v>3.4631917764009952E-5</v>
      </c>
      <c r="G50" s="6">
        <f t="shared" si="21"/>
        <v>1.8917937917486451E-3</v>
      </c>
      <c r="H50" s="6">
        <f t="shared" si="21"/>
        <v>1.7133266907101777E-3</v>
      </c>
      <c r="I50" s="6">
        <f t="shared" si="21"/>
        <v>1.8123176250752465E-3</v>
      </c>
      <c r="J50" s="6">
        <f t="shared" si="21"/>
        <v>1.923318059001801E-4</v>
      </c>
      <c r="K50" s="6">
        <f t="shared" si="21"/>
        <v>2.236961998768175E-4</v>
      </c>
      <c r="M50" s="6">
        <f t="shared" si="22"/>
        <v>3.4631917764009952E-5</v>
      </c>
      <c r="N50" s="6">
        <f t="shared" si="22"/>
        <v>1.8917937917486451E-3</v>
      </c>
      <c r="O50" s="6">
        <f t="shared" si="22"/>
        <v>1.7133266907101777E-3</v>
      </c>
      <c r="P50" s="6">
        <f t="shared" si="22"/>
        <v>1.8123176250752465E-3</v>
      </c>
      <c r="Q50" s="6">
        <f t="shared" si="22"/>
        <v>1.923318059001801E-4</v>
      </c>
      <c r="R50" s="6">
        <f t="shared" si="22"/>
        <v>2.236961998768175E-4</v>
      </c>
    </row>
    <row r="51" spans="1:18" s="119" customFormat="1" x14ac:dyDescent="0.5">
      <c r="A51" s="116"/>
      <c r="B51" s="117"/>
      <c r="C51" s="116"/>
      <c r="D51" s="116"/>
      <c r="E51" s="116"/>
      <c r="F51" s="118">
        <f>AVERAGE(F41:F50)</f>
        <v>2.8584422464521878E-5</v>
      </c>
      <c r="G51" s="118">
        <f t="shared" ref="G51:K51" si="23">AVERAGE(G41:G50)</f>
        <v>1.404921443330035E-3</v>
      </c>
      <c r="H51" s="118">
        <f t="shared" si="23"/>
        <v>1.2969824159198408E-3</v>
      </c>
      <c r="I51" s="118">
        <f t="shared" si="23"/>
        <v>1.363873634902032E-3</v>
      </c>
      <c r="J51" s="118">
        <f t="shared" si="23"/>
        <v>3.7149500933199032E-4</v>
      </c>
      <c r="K51" s="118">
        <f t="shared" si="23"/>
        <v>3.5060953925549843E-4</v>
      </c>
      <c r="M51" s="118">
        <f>AVERAGE(M41:M50)</f>
        <v>2.8584422464521878E-5</v>
      </c>
      <c r="N51" s="118">
        <f t="shared" ref="N51:R51" si="24">AVERAGE(N41:N50)</f>
        <v>1.404921443330035E-3</v>
      </c>
      <c r="O51" s="118">
        <f t="shared" si="24"/>
        <v>1.2969824159198408E-3</v>
      </c>
      <c r="P51" s="118">
        <f t="shared" si="24"/>
        <v>1.363873634902032E-3</v>
      </c>
      <c r="Q51" s="118">
        <f t="shared" si="24"/>
        <v>3.7149500933199032E-4</v>
      </c>
      <c r="R51" s="118">
        <f t="shared" si="24"/>
        <v>3.5060953925549843E-4</v>
      </c>
    </row>
    <row r="52" spans="1:18" x14ac:dyDescent="0.5">
      <c r="A52" s="11">
        <v>188</v>
      </c>
      <c r="B52" s="15" t="s">
        <v>44</v>
      </c>
      <c r="C52" s="11">
        <v>1</v>
      </c>
      <c r="D52" s="11">
        <v>0.24629999999999999</v>
      </c>
      <c r="E52" s="11">
        <v>3.0914999999999999</v>
      </c>
      <c r="F52" s="16">
        <f>(F14*$C14*$E14)/(1000*$D14)</f>
        <v>2.9014788220371081E-5</v>
      </c>
      <c r="G52" s="16">
        <f t="shared" ref="G52:K52" si="25">(G14*$C14*$E14)/(1000*$D14)</f>
        <v>1.3016210089211795E-3</v>
      </c>
      <c r="H52" s="16">
        <f t="shared" si="25"/>
        <v>1.193334095064286E-3</v>
      </c>
      <c r="I52" s="16">
        <f t="shared" si="25"/>
        <v>1.2169745507667629E-3</v>
      </c>
      <c r="J52" s="16">
        <f t="shared" si="25"/>
        <v>2.0717556789938229E-4</v>
      </c>
      <c r="K52" s="16">
        <f t="shared" si="25"/>
        <v>1.0745515443216219E-4</v>
      </c>
      <c r="M52" s="16">
        <f>(M14*$C14*$E14)/(1000*$D14)</f>
        <v>4.8357980367285133E-5</v>
      </c>
      <c r="N52" s="16">
        <f t="shared" ref="N52:R52" si="26">(N14*$C14*$E14)/(1000*$D14)</f>
        <v>1.6270262611514743E-3</v>
      </c>
      <c r="O52" s="16">
        <f t="shared" si="26"/>
        <v>1.4916676188303575E-3</v>
      </c>
      <c r="P52" s="16">
        <f t="shared" si="26"/>
        <v>1.5212181884584537E-3</v>
      </c>
      <c r="Q52" s="16">
        <f t="shared" si="26"/>
        <v>2.0717556789938229E-4</v>
      </c>
      <c r="R52" s="16">
        <f t="shared" si="26"/>
        <v>1.0745515443216219E-4</v>
      </c>
    </row>
    <row r="53" spans="1:18" x14ac:dyDescent="0.5">
      <c r="A53" s="11">
        <v>189</v>
      </c>
      <c r="B53" s="12" t="s">
        <v>44</v>
      </c>
      <c r="C53" s="13">
        <v>1</v>
      </c>
      <c r="D53" s="11">
        <v>0.24629999999999999</v>
      </c>
      <c r="E53" s="11">
        <v>3.0914999999999999</v>
      </c>
      <c r="F53" s="16">
        <f t="shared" ref="F53:K59" si="27">(F15*$C15*$E15)/(1000*$D15)</f>
        <v>2.901478589918577E-5</v>
      </c>
      <c r="G53" s="16">
        <f t="shared" si="27"/>
        <v>1.3969876235838952E-3</v>
      </c>
      <c r="H53" s="16">
        <f t="shared" si="27"/>
        <v>1.172181275801823E-3</v>
      </c>
      <c r="I53" s="16">
        <f t="shared" si="27"/>
        <v>1.2185196637174898E-3</v>
      </c>
      <c r="J53" s="16">
        <f t="shared" si="27"/>
        <v>1.4375435437547577E-4</v>
      </c>
      <c r="K53" s="16">
        <f t="shared" si="27"/>
        <v>6.1868073382698096E-5</v>
      </c>
      <c r="M53" s="16">
        <f t="shared" ref="M53:R59" si="28">(M15*$C15*$E15)/(1000*$D15)</f>
        <v>4.8357976498642951E-5</v>
      </c>
      <c r="N53" s="16">
        <f t="shared" si="28"/>
        <v>1.7462345294798687E-3</v>
      </c>
      <c r="O53" s="16">
        <f t="shared" si="28"/>
        <v>1.4652265947522787E-3</v>
      </c>
      <c r="P53" s="16">
        <f t="shared" si="28"/>
        <v>1.5231495796468621E-3</v>
      </c>
      <c r="Q53" s="16">
        <f t="shared" si="28"/>
        <v>1.4375435437547577E-4</v>
      </c>
      <c r="R53" s="16">
        <f t="shared" si="28"/>
        <v>6.1868073382698096E-5</v>
      </c>
    </row>
    <row r="54" spans="1:18" x14ac:dyDescent="0.5">
      <c r="A54" s="11">
        <v>190</v>
      </c>
      <c r="B54" s="15" t="s">
        <v>44</v>
      </c>
      <c r="C54" s="11">
        <v>1</v>
      </c>
      <c r="D54" s="11">
        <v>0.24629999999999999</v>
      </c>
      <c r="E54" s="11">
        <v>3.0914999999999999</v>
      </c>
      <c r="F54" s="16">
        <f t="shared" si="27"/>
        <v>3.7304743462810257E-5</v>
      </c>
      <c r="G54" s="16">
        <f t="shared" si="27"/>
        <v>1.3902960782731521E-3</v>
      </c>
      <c r="H54" s="16">
        <f t="shared" si="27"/>
        <v>1.147502970209774E-3</v>
      </c>
      <c r="I54" s="16">
        <f t="shared" si="27"/>
        <v>1.1829957442384736E-3</v>
      </c>
      <c r="J54" s="16">
        <f t="shared" si="27"/>
        <v>7.6105222060423791E-5</v>
      </c>
      <c r="K54" s="16">
        <f t="shared" si="27"/>
        <v>8.7917864069956921E-5</v>
      </c>
      <c r="M54" s="16">
        <f t="shared" si="28"/>
        <v>6.2174572438017091E-5</v>
      </c>
      <c r="N54" s="16">
        <f t="shared" si="28"/>
        <v>1.7378700978414401E-3</v>
      </c>
      <c r="O54" s="16">
        <f t="shared" si="28"/>
        <v>1.4343787127622173E-3</v>
      </c>
      <c r="P54" s="16">
        <f t="shared" si="28"/>
        <v>1.4787446802980923E-3</v>
      </c>
      <c r="Q54" s="16">
        <f t="shared" si="28"/>
        <v>7.6105222060423791E-5</v>
      </c>
      <c r="R54" s="16">
        <f t="shared" si="28"/>
        <v>8.7917864069956921E-5</v>
      </c>
    </row>
    <row r="55" spans="1:18" x14ac:dyDescent="0.5">
      <c r="A55" s="17">
        <v>192</v>
      </c>
      <c r="B55" s="21" t="s">
        <v>45</v>
      </c>
      <c r="C55" s="17">
        <v>1</v>
      </c>
      <c r="D55" s="17">
        <v>0.25280000000000002</v>
      </c>
      <c r="E55" s="17">
        <v>3.1352000000000002</v>
      </c>
      <c r="F55" s="22">
        <f>(F17*$C17*$E17)/(1000*$D17)</f>
        <v>3.2763839468501831E-5</v>
      </c>
      <c r="G55" s="22">
        <f t="shared" si="27"/>
        <v>8.7445787264243252E-4</v>
      </c>
      <c r="H55" s="22">
        <f t="shared" si="27"/>
        <v>8.6035941079824589E-4</v>
      </c>
      <c r="I55" s="22">
        <f t="shared" si="27"/>
        <v>8.7282242851450447E-4</v>
      </c>
      <c r="J55" s="22">
        <f t="shared" si="27"/>
        <v>1.1279480588800518E-4</v>
      </c>
      <c r="K55" s="22">
        <f t="shared" si="27"/>
        <v>2.8956005349715403E-5</v>
      </c>
      <c r="M55" s="22">
        <f>(M17*$C17*$E17)/(1000*$D17)</f>
        <v>5.4606399114169704E-5</v>
      </c>
      <c r="N55" s="22">
        <f t="shared" si="28"/>
        <v>1.0930723408030408E-3</v>
      </c>
      <c r="O55" s="22">
        <f t="shared" si="28"/>
        <v>1.0754492634978074E-3</v>
      </c>
      <c r="P55" s="22">
        <f t="shared" si="28"/>
        <v>1.0910280356431306E-3</v>
      </c>
      <c r="Q55" s="22">
        <f t="shared" si="28"/>
        <v>1.1279480588800518E-4</v>
      </c>
      <c r="R55" s="22">
        <f t="shared" si="28"/>
        <v>2.8956005349715403E-5</v>
      </c>
    </row>
    <row r="56" spans="1:18" x14ac:dyDescent="0.5">
      <c r="A56" s="17">
        <v>193</v>
      </c>
      <c r="B56" s="18" t="s">
        <v>45</v>
      </c>
      <c r="C56" s="19">
        <v>1</v>
      </c>
      <c r="D56" s="17">
        <v>0.25280000000000002</v>
      </c>
      <c r="E56" s="17">
        <v>3.1352000000000002</v>
      </c>
      <c r="F56" s="22">
        <f>(F18*$C18*$E18)/(1000*$D18)</f>
        <v>5.3241244296623777E-5</v>
      </c>
      <c r="G56" s="22">
        <f t="shared" si="27"/>
        <v>8.6453949566706306E-4</v>
      </c>
      <c r="H56" s="22">
        <f t="shared" si="27"/>
        <v>8.533927912054703E-4</v>
      </c>
      <c r="I56" s="22">
        <f t="shared" si="27"/>
        <v>8.1712380765430845E-4</v>
      </c>
      <c r="J56" s="22">
        <f t="shared" si="27"/>
        <v>8.7729289699363199E-5</v>
      </c>
      <c r="K56" s="22">
        <f t="shared" si="27"/>
        <v>8.0433405247870519E-5</v>
      </c>
      <c r="M56" s="22">
        <f>(M18*$C18*$E18)/(1000*$D18)</f>
        <v>8.8735407161039635E-5</v>
      </c>
      <c r="N56" s="22">
        <f t="shared" si="28"/>
        <v>1.0806743695838288E-3</v>
      </c>
      <c r="O56" s="22">
        <f t="shared" si="28"/>
        <v>1.0667409890068378E-3</v>
      </c>
      <c r="P56" s="22">
        <f t="shared" si="28"/>
        <v>1.0214047595678856E-3</v>
      </c>
      <c r="Q56" s="22">
        <f t="shared" si="28"/>
        <v>8.7729289699363199E-5</v>
      </c>
      <c r="R56" s="22">
        <f t="shared" si="28"/>
        <v>8.0433405247870519E-5</v>
      </c>
    </row>
    <row r="57" spans="1:18" x14ac:dyDescent="0.5">
      <c r="A57" s="23">
        <v>195</v>
      </c>
      <c r="B57" s="26" t="s">
        <v>46</v>
      </c>
      <c r="C57" s="27">
        <v>1</v>
      </c>
      <c r="D57" s="27">
        <v>0.25380000000000003</v>
      </c>
      <c r="E57" s="27">
        <v>3.1105</v>
      </c>
      <c r="F57" s="28">
        <f>(F19*$C19*$E19)/(1000*$D19)</f>
        <v>4.0472047206457813E-5</v>
      </c>
      <c r="G57" s="28">
        <f t="shared" si="27"/>
        <v>9.196926878225364E-4</v>
      </c>
      <c r="H57" s="28">
        <f t="shared" si="27"/>
        <v>8.5193919428115607E-4</v>
      </c>
      <c r="I57" s="28">
        <f t="shared" si="27"/>
        <v>8.3991417874847607E-4</v>
      </c>
      <c r="J57" s="28">
        <f t="shared" si="27"/>
        <v>9.4951836629617723E-5</v>
      </c>
      <c r="K57" s="28">
        <f t="shared" si="27"/>
        <v>2.861469243640138E-5</v>
      </c>
      <c r="M57" s="28">
        <f>(M19*$C19*$E19)/(1000*$D19)</f>
        <v>6.7453412010763024E-5</v>
      </c>
      <c r="N57" s="28">
        <f t="shared" si="28"/>
        <v>1.1496158597781704E-3</v>
      </c>
      <c r="O57" s="28">
        <f t="shared" si="28"/>
        <v>1.0649239928514451E-3</v>
      </c>
      <c r="P57" s="28">
        <f t="shared" si="28"/>
        <v>1.049892723435595E-3</v>
      </c>
      <c r="Q57" s="28">
        <f t="shared" si="28"/>
        <v>9.4951836629617723E-5</v>
      </c>
      <c r="R57" s="28">
        <f t="shared" si="28"/>
        <v>2.861469243640138E-5</v>
      </c>
    </row>
    <row r="58" spans="1:18" x14ac:dyDescent="0.5">
      <c r="A58" s="23">
        <v>196</v>
      </c>
      <c r="B58" s="24" t="s">
        <v>46</v>
      </c>
      <c r="C58" s="23">
        <v>1</v>
      </c>
      <c r="D58" s="27">
        <v>0.25380000000000003</v>
      </c>
      <c r="E58" s="27">
        <v>3.1105</v>
      </c>
      <c r="F58" s="28">
        <f>(F20*$C20*$E20)/(1000*$D20)</f>
        <v>8.0944155606748369E-5</v>
      </c>
      <c r="G58" s="28">
        <f t="shared" si="27"/>
        <v>9.180591891359075E-4</v>
      </c>
      <c r="H58" s="28">
        <f t="shared" si="27"/>
        <v>8.5882395562026672E-4</v>
      </c>
      <c r="I58" s="28">
        <f t="shared" si="27"/>
        <v>8.5197838092294681E-4</v>
      </c>
      <c r="J58" s="28">
        <f t="shared" si="27"/>
        <v>1.0733688458114895E-4</v>
      </c>
      <c r="K58" s="28">
        <f t="shared" si="27"/>
        <v>3.4973518517076855E-5</v>
      </c>
      <c r="M58" s="28">
        <f>(M20*$C20*$E20)/(1000*$D20)</f>
        <v>1.3490692601124727E-4</v>
      </c>
      <c r="N58" s="28">
        <f t="shared" si="28"/>
        <v>1.1475739864198844E-3</v>
      </c>
      <c r="O58" s="28">
        <f t="shared" si="28"/>
        <v>1.0735299445253333E-3</v>
      </c>
      <c r="P58" s="28">
        <f t="shared" si="28"/>
        <v>1.0649729761536837E-3</v>
      </c>
      <c r="Q58" s="28">
        <f t="shared" si="28"/>
        <v>1.0733688458114895E-4</v>
      </c>
      <c r="R58" s="28">
        <f t="shared" si="28"/>
        <v>3.4973518517076855E-5</v>
      </c>
    </row>
    <row r="59" spans="1:18" x14ac:dyDescent="0.5">
      <c r="A59" s="29">
        <v>198</v>
      </c>
      <c r="B59" s="33" t="s">
        <v>47</v>
      </c>
      <c r="C59" s="29">
        <v>1</v>
      </c>
      <c r="D59" s="29">
        <v>0.25640000000000002</v>
      </c>
      <c r="E59" s="29">
        <v>3.165</v>
      </c>
      <c r="F59" s="34">
        <f>(F21*$C21*$E21)/(1000*$D21)</f>
        <v>5.706904125016243E-5</v>
      </c>
      <c r="G59" s="34">
        <f t="shared" si="27"/>
        <v>1.0875641566970645E-3</v>
      </c>
      <c r="H59" s="34">
        <f t="shared" si="27"/>
        <v>9.9502518836969448E-4</v>
      </c>
      <c r="I59" s="34">
        <f t="shared" si="27"/>
        <v>1.0198762002789873E-3</v>
      </c>
      <c r="J59" s="34">
        <f t="shared" si="27"/>
        <v>8.3161552896614884E-5</v>
      </c>
      <c r="K59" s="34">
        <f t="shared" si="27"/>
        <v>4.4832388316829362E-5</v>
      </c>
      <c r="M59" s="34">
        <f>(M21*$C21*$E21)/(1000*$D21)</f>
        <v>9.5115068750270708E-5</v>
      </c>
      <c r="N59" s="34">
        <f t="shared" si="28"/>
        <v>1.3594551958713305E-3</v>
      </c>
      <c r="O59" s="34">
        <f t="shared" si="28"/>
        <v>1.2437814854621182E-3</v>
      </c>
      <c r="P59" s="34">
        <f t="shared" si="28"/>
        <v>1.2748452503487339E-3</v>
      </c>
      <c r="Q59" s="34">
        <f t="shared" si="28"/>
        <v>8.3161552896614884E-5</v>
      </c>
      <c r="R59" s="34">
        <f t="shared" si="28"/>
        <v>4.4832388316829362E-5</v>
      </c>
    </row>
    <row r="60" spans="1:18" x14ac:dyDescent="0.5">
      <c r="A60" s="29">
        <v>199</v>
      </c>
      <c r="B60" s="30" t="s">
        <v>47</v>
      </c>
      <c r="C60" s="31">
        <v>1</v>
      </c>
      <c r="D60" s="29">
        <v>0.25640000000000002</v>
      </c>
      <c r="E60" s="29">
        <v>3.165</v>
      </c>
      <c r="F60" s="34">
        <f t="shared" ref="F60:K63" si="29">(F22*$C22*$E22)/(1000*$D22)</f>
        <v>2.0381783570344169E-5</v>
      </c>
      <c r="G60" s="34">
        <f t="shared" si="29"/>
        <v>1.2060323978078877E-3</v>
      </c>
      <c r="H60" s="34">
        <f t="shared" si="29"/>
        <v>1.1475771948745354E-3</v>
      </c>
      <c r="I60" s="34">
        <f t="shared" si="29"/>
        <v>1.0905051764739993E-3</v>
      </c>
      <c r="J60" s="34">
        <f t="shared" si="29"/>
        <v>5.8213073289322283E-5</v>
      </c>
      <c r="K60" s="34">
        <f t="shared" si="29"/>
        <v>5.7641638663127591E-5</v>
      </c>
      <c r="M60" s="34">
        <f t="shared" ref="M60:R63" si="30">(M22*$C22*$E22)/(1000*$D22)</f>
        <v>3.3969639283906952E-5</v>
      </c>
      <c r="N60" s="34">
        <f t="shared" si="30"/>
        <v>1.5075404972598595E-3</v>
      </c>
      <c r="O60" s="34">
        <f t="shared" si="30"/>
        <v>1.4344714935931693E-3</v>
      </c>
      <c r="P60" s="34">
        <f t="shared" si="30"/>
        <v>1.3631314705924991E-3</v>
      </c>
      <c r="Q60" s="34">
        <f t="shared" si="30"/>
        <v>5.8213073289322283E-5</v>
      </c>
      <c r="R60" s="34">
        <f t="shared" si="30"/>
        <v>5.7641638663127591E-5</v>
      </c>
    </row>
    <row r="61" spans="1:18" x14ac:dyDescent="0.5">
      <c r="A61" s="29">
        <v>200</v>
      </c>
      <c r="B61" s="33" t="s">
        <v>47</v>
      </c>
      <c r="C61" s="29">
        <v>1</v>
      </c>
      <c r="D61" s="29">
        <v>0.25640000000000002</v>
      </c>
      <c r="E61" s="29">
        <v>3.165</v>
      </c>
      <c r="F61" s="34">
        <f t="shared" si="29"/>
        <v>7.3374468562968732E-5</v>
      </c>
      <c r="G61" s="34">
        <f t="shared" si="29"/>
        <v>1.2504577340768375E-3</v>
      </c>
      <c r="H61" s="34">
        <f t="shared" si="29"/>
        <v>1.038363675504033E-3</v>
      </c>
      <c r="I61" s="34">
        <f t="shared" si="29"/>
        <v>1.1740457923493598E-3</v>
      </c>
      <c r="J61" s="34">
        <f t="shared" si="29"/>
        <v>8.3161580838967498E-5</v>
      </c>
      <c r="K61" s="34">
        <f t="shared" si="29"/>
        <v>3.8427754625506644E-5</v>
      </c>
      <c r="M61" s="34">
        <f t="shared" si="30"/>
        <v>1.2229078093828119E-4</v>
      </c>
      <c r="N61" s="34">
        <f t="shared" si="30"/>
        <v>1.5630721675960468E-3</v>
      </c>
      <c r="O61" s="34">
        <f t="shared" si="30"/>
        <v>1.2979545943800413E-3</v>
      </c>
      <c r="P61" s="34">
        <f t="shared" si="30"/>
        <v>1.4675572404366996E-3</v>
      </c>
      <c r="Q61" s="34">
        <f t="shared" si="30"/>
        <v>8.3161580838967498E-5</v>
      </c>
      <c r="R61" s="34">
        <f t="shared" si="30"/>
        <v>3.8427754625506644E-5</v>
      </c>
    </row>
    <row r="62" spans="1:18" x14ac:dyDescent="0.5">
      <c r="A62" s="29">
        <v>201</v>
      </c>
      <c r="B62" s="30" t="s">
        <v>47</v>
      </c>
      <c r="C62" s="29">
        <v>1</v>
      </c>
      <c r="D62" s="29">
        <v>0.25640000000000002</v>
      </c>
      <c r="E62" s="29">
        <v>3.165</v>
      </c>
      <c r="F62" s="34">
        <f t="shared" si="29"/>
        <v>8.9679932400024126E-5</v>
      </c>
      <c r="G62" s="34">
        <f t="shared" si="29"/>
        <v>1.1780604247101745E-3</v>
      </c>
      <c r="H62" s="34">
        <f t="shared" si="29"/>
        <v>1.1146398178260054E-3</v>
      </c>
      <c r="I62" s="34">
        <f t="shared" si="29"/>
        <v>1.1011376364043557E-3</v>
      </c>
      <c r="J62" s="34">
        <f t="shared" si="29"/>
        <v>3.7422674586801575E-5</v>
      </c>
      <c r="K62" s="34">
        <f t="shared" si="29"/>
        <v>5.1237028284716784E-5</v>
      </c>
      <c r="M62" s="34">
        <f t="shared" si="30"/>
        <v>1.4946655400004021E-4</v>
      </c>
      <c r="N62" s="34">
        <f t="shared" si="30"/>
        <v>1.4725755308877182E-3</v>
      </c>
      <c r="O62" s="34">
        <f t="shared" si="30"/>
        <v>1.3932997722825066E-3</v>
      </c>
      <c r="P62" s="34">
        <f t="shared" si="30"/>
        <v>1.3764220455054449E-3</v>
      </c>
      <c r="Q62" s="34">
        <f t="shared" si="30"/>
        <v>3.7422674586801575E-5</v>
      </c>
      <c r="R62" s="34">
        <f t="shared" si="30"/>
        <v>5.1237028284716784E-5</v>
      </c>
    </row>
    <row r="63" spans="1:18" x14ac:dyDescent="0.5">
      <c r="A63" s="35">
        <v>203</v>
      </c>
      <c r="B63" s="36" t="s">
        <v>48</v>
      </c>
      <c r="C63" s="37">
        <v>1</v>
      </c>
      <c r="D63" s="37">
        <v>0.24740000000000001</v>
      </c>
      <c r="E63" s="37">
        <v>3.1065999999999998</v>
      </c>
      <c r="F63" s="38">
        <f>(F25*$C25*$E25)/(1000*$D25)</f>
        <v>9.6619037930599928E-4</v>
      </c>
      <c r="G63" s="38">
        <f t="shared" si="29"/>
        <v>2.0570590198199256E-3</v>
      </c>
      <c r="H63" s="38">
        <f t="shared" si="29"/>
        <v>1.5676903222988355E-3</v>
      </c>
      <c r="I63" s="38">
        <f t="shared" si="29"/>
        <v>1.4793871489626618E-3</v>
      </c>
      <c r="J63" s="38">
        <f t="shared" si="29"/>
        <v>1.0574567786033482E-4</v>
      </c>
      <c r="K63" s="38">
        <f t="shared" si="29"/>
        <v>8.7954441354752189E-5</v>
      </c>
      <c r="M63" s="38">
        <f>(M25*$C25*$E25)/(1000*$D25)</f>
        <v>1.6103172988433322E-3</v>
      </c>
      <c r="N63" s="38">
        <f t="shared" si="30"/>
        <v>2.5713237747749073E-3</v>
      </c>
      <c r="O63" s="38">
        <f t="shared" si="30"/>
        <v>1.9596129028735441E-3</v>
      </c>
      <c r="P63" s="38">
        <f t="shared" si="30"/>
        <v>1.8492339362033274E-3</v>
      </c>
      <c r="Q63" s="38">
        <f t="shared" si="30"/>
        <v>1.0574567786033482E-4</v>
      </c>
      <c r="R63" s="38">
        <f t="shared" si="30"/>
        <v>8.7954441354752189E-5</v>
      </c>
    </row>
    <row r="64" spans="1:18" x14ac:dyDescent="0.5">
      <c r="A64" s="35">
        <v>204</v>
      </c>
      <c r="B64" s="39" t="s">
        <v>48</v>
      </c>
      <c r="C64" s="35">
        <v>1</v>
      </c>
      <c r="D64" s="37">
        <v>0.24740000000000001</v>
      </c>
      <c r="E64" s="37">
        <v>3.1065999999999998</v>
      </c>
      <c r="F64" s="38">
        <f t="shared" ref="F64:K68" si="31">(F26*$C26*$E26)/(1000*$D26)</f>
        <v>8.0861285472535506E-4</v>
      </c>
      <c r="G64" s="38">
        <f t="shared" si="31"/>
        <v>2.1507955940434208E-3</v>
      </c>
      <c r="H64" s="38">
        <f t="shared" si="31"/>
        <v>1.5800347956040539E-3</v>
      </c>
      <c r="I64" s="38">
        <f t="shared" si="31"/>
        <v>1.6393154924866562E-3</v>
      </c>
      <c r="J64" s="38">
        <f t="shared" si="31"/>
        <v>1.268948501473939E-4</v>
      </c>
      <c r="K64" s="38">
        <f t="shared" si="31"/>
        <v>1.107575128417898E-4</v>
      </c>
      <c r="M64" s="38">
        <f t="shared" ref="M64:R68" si="32">(M26*$C26*$E26)/(1000*$D26)</f>
        <v>1.3476880912089253E-3</v>
      </c>
      <c r="N64" s="38">
        <f t="shared" si="32"/>
        <v>2.6884944925542761E-3</v>
      </c>
      <c r="O64" s="38">
        <f t="shared" si="32"/>
        <v>1.9750434945050676E-3</v>
      </c>
      <c r="P64" s="38">
        <f t="shared" si="32"/>
        <v>2.0491443656083202E-3</v>
      </c>
      <c r="Q64" s="38">
        <f t="shared" si="32"/>
        <v>1.268948501473939E-4</v>
      </c>
      <c r="R64" s="38">
        <f t="shared" si="32"/>
        <v>1.107575128417898E-4</v>
      </c>
    </row>
    <row r="65" spans="1:18" x14ac:dyDescent="0.5">
      <c r="A65" s="35">
        <v>205</v>
      </c>
      <c r="B65" s="36" t="s">
        <v>48</v>
      </c>
      <c r="C65" s="35">
        <v>1</v>
      </c>
      <c r="D65" s="37">
        <v>0.24740000000000001</v>
      </c>
      <c r="E65" s="37">
        <v>3.1065999999999998</v>
      </c>
      <c r="F65" s="38">
        <f t="shared" si="31"/>
        <v>9.5375002757919073E-4</v>
      </c>
      <c r="G65" s="38">
        <f t="shared" si="31"/>
        <v>2.0620811385787898E-3</v>
      </c>
      <c r="H65" s="38">
        <f t="shared" si="31"/>
        <v>1.5994331697082214E-3</v>
      </c>
      <c r="I65" s="38">
        <f t="shared" si="31"/>
        <v>1.6192277210106245E-3</v>
      </c>
      <c r="J65" s="38">
        <f t="shared" si="31"/>
        <v>1.4381418797704309E-4</v>
      </c>
      <c r="K65" s="38">
        <f t="shared" si="31"/>
        <v>2.2802982098904916E-5</v>
      </c>
      <c r="M65" s="38">
        <f t="shared" si="32"/>
        <v>1.589583379298651E-3</v>
      </c>
      <c r="N65" s="38">
        <f t="shared" si="32"/>
        <v>2.5776014232234872E-3</v>
      </c>
      <c r="O65" s="38">
        <f t="shared" si="32"/>
        <v>1.9992914621352765E-3</v>
      </c>
      <c r="P65" s="38">
        <f t="shared" si="32"/>
        <v>2.0240346512632812E-3</v>
      </c>
      <c r="Q65" s="38">
        <f t="shared" si="32"/>
        <v>1.4381418797704309E-4</v>
      </c>
      <c r="R65" s="38">
        <f t="shared" si="32"/>
        <v>2.2802982098904916E-5</v>
      </c>
    </row>
    <row r="66" spans="1:18" x14ac:dyDescent="0.5">
      <c r="A66" s="41">
        <v>207</v>
      </c>
      <c r="B66" s="44" t="s">
        <v>49</v>
      </c>
      <c r="C66" s="45">
        <v>1</v>
      </c>
      <c r="D66" s="45">
        <v>0.25169999999999998</v>
      </c>
      <c r="E66" s="45">
        <v>3.1625000000000001</v>
      </c>
      <c r="F66" s="46">
        <f>(F28*$C28*$E28)/(1000*$D28)</f>
        <v>9.377280883571253E-4</v>
      </c>
      <c r="G66" s="46">
        <f t="shared" si="31"/>
        <v>2.0264764074099679E-3</v>
      </c>
      <c r="H66" s="46">
        <f t="shared" si="31"/>
        <v>1.4592321867416427E-3</v>
      </c>
      <c r="I66" s="46">
        <f t="shared" si="31"/>
        <v>1.5800039325085773E-3</v>
      </c>
      <c r="J66" s="46">
        <f t="shared" si="31"/>
        <v>1.0580941214000975E-4</v>
      </c>
      <c r="K66" s="46">
        <f t="shared" si="31"/>
        <v>9.4526534076900878E-5</v>
      </c>
      <c r="M66" s="46">
        <f>(M28*$C28*$E28)/(1000*$D28)</f>
        <v>1.5628801472618757E-3</v>
      </c>
      <c r="N66" s="46">
        <f t="shared" si="32"/>
        <v>2.5330955092624603E-3</v>
      </c>
      <c r="O66" s="46">
        <f t="shared" si="32"/>
        <v>1.8240402334270536E-3</v>
      </c>
      <c r="P66" s="46">
        <f t="shared" si="32"/>
        <v>1.9750049156357216E-3</v>
      </c>
      <c r="Q66" s="46">
        <f t="shared" si="32"/>
        <v>1.0580941214000975E-4</v>
      </c>
      <c r="R66" s="46">
        <f t="shared" si="32"/>
        <v>9.4526534076900878E-5</v>
      </c>
    </row>
    <row r="67" spans="1:18" x14ac:dyDescent="0.5">
      <c r="A67" s="41">
        <v>208</v>
      </c>
      <c r="B67" s="42" t="s">
        <v>49</v>
      </c>
      <c r="C67" s="45">
        <v>1</v>
      </c>
      <c r="D67" s="45">
        <v>0.25169999999999998</v>
      </c>
      <c r="E67" s="45">
        <v>3.1625000000000001</v>
      </c>
      <c r="F67" s="46">
        <f>(F29*$C29*$E29)/(1000*$D29)</f>
        <v>8.9208576061431061E-4</v>
      </c>
      <c r="G67" s="46">
        <f t="shared" si="31"/>
        <v>1.8774136730148746E-3</v>
      </c>
      <c r="H67" s="46">
        <f t="shared" si="31"/>
        <v>1.5033461402273467E-3</v>
      </c>
      <c r="I67" s="46">
        <f t="shared" si="31"/>
        <v>1.5367120197060324E-3</v>
      </c>
      <c r="J67" s="46">
        <f t="shared" si="31"/>
        <v>1.354362139230668E-4</v>
      </c>
      <c r="K67" s="46">
        <f t="shared" si="31"/>
        <v>3.2595322368770643E-5</v>
      </c>
      <c r="M67" s="46">
        <f>(M29*$C29*$E29)/(1000*$D29)</f>
        <v>1.4868096010238511E-3</v>
      </c>
      <c r="N67" s="46">
        <f t="shared" si="32"/>
        <v>2.346767091268593E-3</v>
      </c>
      <c r="O67" s="46">
        <f t="shared" si="32"/>
        <v>1.8791826752841837E-3</v>
      </c>
      <c r="P67" s="46">
        <f t="shared" si="32"/>
        <v>1.9208900246325401E-3</v>
      </c>
      <c r="Q67" s="46">
        <f t="shared" si="32"/>
        <v>1.354362139230668E-4</v>
      </c>
      <c r="R67" s="46">
        <f t="shared" si="32"/>
        <v>3.2595322368770643E-5</v>
      </c>
    </row>
    <row r="68" spans="1:18" x14ac:dyDescent="0.5">
      <c r="A68" s="104">
        <v>216</v>
      </c>
      <c r="B68" s="105" t="s">
        <v>50</v>
      </c>
      <c r="C68" s="104">
        <v>1</v>
      </c>
      <c r="D68" s="104">
        <v>0.25290000000000001</v>
      </c>
      <c r="E68" s="104">
        <v>2.8906000000000001</v>
      </c>
      <c r="F68" s="106">
        <f>(F30*$C30*$E30)/(1000*$D30)</f>
        <v>2.7931150286565685E-4</v>
      </c>
      <c r="G68" s="106">
        <f t="shared" si="31"/>
        <v>4.165598739955736E-3</v>
      </c>
      <c r="H68" s="106">
        <f t="shared" si="31"/>
        <v>3.754668252039974E-3</v>
      </c>
      <c r="I68" s="106">
        <f t="shared" si="31"/>
        <v>3.9638106644978638E-3</v>
      </c>
      <c r="J68" s="106">
        <f t="shared" si="31"/>
        <v>1.3860500996221145E-4</v>
      </c>
      <c r="K68" s="106">
        <f t="shared" si="31"/>
        <v>1.1860634390145938E-4</v>
      </c>
      <c r="M68" s="106">
        <f>(M30*$C30*$E30)/(1000*$D30)</f>
        <v>4.6551917144276137E-4</v>
      </c>
      <c r="N68" s="106">
        <f t="shared" si="32"/>
        <v>7.1820667930271318E-3</v>
      </c>
      <c r="O68" s="106">
        <f t="shared" si="32"/>
        <v>6.4735659517930581E-3</v>
      </c>
      <c r="P68" s="106">
        <f t="shared" si="32"/>
        <v>6.8341563180997645E-3</v>
      </c>
      <c r="Q68" s="106">
        <f t="shared" si="32"/>
        <v>2.3100834993701905E-4</v>
      </c>
      <c r="R68" s="106">
        <f t="shared" si="32"/>
        <v>1.9767723983576558E-4</v>
      </c>
    </row>
    <row r="69" spans="1:18" x14ac:dyDescent="0.5">
      <c r="A69" s="104">
        <v>217</v>
      </c>
      <c r="B69" s="107" t="s">
        <v>50</v>
      </c>
      <c r="C69" s="104">
        <v>1</v>
      </c>
      <c r="D69" s="104">
        <v>0.25290000000000001</v>
      </c>
      <c r="E69" s="104">
        <v>2.8906000000000001</v>
      </c>
      <c r="F69" s="106">
        <f t="shared" ref="F69:K72" si="33">(F31*$C31*$E31)/(1000*$D31)</f>
        <v>3.2837997057948913E-4</v>
      </c>
      <c r="G69" s="106">
        <f t="shared" si="33"/>
        <v>4.1549318280160496E-3</v>
      </c>
      <c r="H69" s="106">
        <f t="shared" si="33"/>
        <v>3.7498520582890183E-3</v>
      </c>
      <c r="I69" s="106">
        <f t="shared" si="33"/>
        <v>4.0348632656749799E-3</v>
      </c>
      <c r="J69" s="106">
        <f t="shared" si="33"/>
        <v>1.2320442586956644E-4</v>
      </c>
      <c r="K69" s="106">
        <f t="shared" si="33"/>
        <v>6.5233430613387467E-5</v>
      </c>
      <c r="M69" s="106">
        <f t="shared" ref="M69:R72" si="34">(M31*$C31*$E31)/(1000*$D31)</f>
        <v>5.4729995096581511E-4</v>
      </c>
      <c r="N69" s="106">
        <f t="shared" si="34"/>
        <v>7.1636755655449134E-3</v>
      </c>
      <c r="O69" s="106">
        <f t="shared" si="34"/>
        <v>6.4652621694638252E-3</v>
      </c>
      <c r="P69" s="106">
        <f t="shared" si="34"/>
        <v>6.9566608028878959E-3</v>
      </c>
      <c r="Q69" s="106">
        <f t="shared" si="34"/>
        <v>2.0534070978261073E-4</v>
      </c>
      <c r="R69" s="106">
        <f t="shared" si="34"/>
        <v>1.087223843556458E-4</v>
      </c>
    </row>
    <row r="70" spans="1:18" x14ac:dyDescent="0.5">
      <c r="A70" s="104">
        <v>218</v>
      </c>
      <c r="B70" s="105" t="s">
        <v>50</v>
      </c>
      <c r="C70" s="109">
        <v>1</v>
      </c>
      <c r="D70" s="104">
        <v>0.25290000000000001</v>
      </c>
      <c r="E70" s="104">
        <v>2.8906000000000001</v>
      </c>
      <c r="F70" s="106">
        <f t="shared" si="33"/>
        <v>3.7744843512269206E-4</v>
      </c>
      <c r="G70" s="106">
        <f t="shared" si="33"/>
        <v>4.4962714005018188E-3</v>
      </c>
      <c r="H70" s="106">
        <f t="shared" si="33"/>
        <v>3.7980158633050386E-3</v>
      </c>
      <c r="I70" s="106">
        <f t="shared" si="33"/>
        <v>3.9891361912590614E-3</v>
      </c>
      <c r="J70" s="106">
        <f t="shared" si="33"/>
        <v>1.2320441401109081E-4</v>
      </c>
      <c r="K70" s="106">
        <f t="shared" si="33"/>
        <v>5.6337933026816174E-5</v>
      </c>
      <c r="M70" s="106">
        <f t="shared" si="34"/>
        <v>6.2908072520448681E-4</v>
      </c>
      <c r="N70" s="106">
        <f t="shared" si="34"/>
        <v>7.7521920698307243E-3</v>
      </c>
      <c r="O70" s="106">
        <f t="shared" si="34"/>
        <v>6.5483032125948932E-3</v>
      </c>
      <c r="P70" s="106">
        <f t="shared" si="34"/>
        <v>6.8778210194121742E-3</v>
      </c>
      <c r="Q70" s="106">
        <f t="shared" si="34"/>
        <v>2.0534069001848469E-4</v>
      </c>
      <c r="R70" s="106">
        <f t="shared" si="34"/>
        <v>9.3896555044693634E-5</v>
      </c>
    </row>
    <row r="71" spans="1:18" x14ac:dyDescent="0.5">
      <c r="A71" s="104">
        <v>219</v>
      </c>
      <c r="B71" s="107" t="s">
        <v>50</v>
      </c>
      <c r="C71" s="104">
        <v>1</v>
      </c>
      <c r="D71" s="104">
        <v>0.25290000000000001</v>
      </c>
      <c r="E71" s="104">
        <v>2.8906000000000001</v>
      </c>
      <c r="F71" s="106">
        <f t="shared" si="33"/>
        <v>3.0950745909585301E-4</v>
      </c>
      <c r="G71" s="106">
        <f t="shared" si="33"/>
        <v>4.2326470247116077E-3</v>
      </c>
      <c r="H71" s="106">
        <f t="shared" si="33"/>
        <v>3.7707225012496965E-3</v>
      </c>
      <c r="I71" s="106">
        <f t="shared" si="33"/>
        <v>4.1101400655799269E-3</v>
      </c>
      <c r="J71" s="106">
        <f t="shared" si="33"/>
        <v>7.3152584165711023E-5</v>
      </c>
      <c r="K71" s="106">
        <f t="shared" si="33"/>
        <v>3.8547059899878699E-5</v>
      </c>
      <c r="M71" s="106">
        <f t="shared" si="34"/>
        <v>5.1584576515975502E-4</v>
      </c>
      <c r="N71" s="106">
        <f t="shared" si="34"/>
        <v>7.2976672839855303E-3</v>
      </c>
      <c r="O71" s="106">
        <f t="shared" si="34"/>
        <v>6.5012456918098213E-3</v>
      </c>
      <c r="P71" s="106">
        <f t="shared" si="34"/>
        <v>7.0864483889309087E-3</v>
      </c>
      <c r="Q71" s="106">
        <f t="shared" si="34"/>
        <v>1.2192097360951838E-4</v>
      </c>
      <c r="R71" s="106">
        <f t="shared" si="34"/>
        <v>6.4245099833131175E-5</v>
      </c>
    </row>
    <row r="72" spans="1:18" x14ac:dyDescent="0.5">
      <c r="A72" s="110">
        <v>221</v>
      </c>
      <c r="B72" s="111" t="s">
        <v>51</v>
      </c>
      <c r="C72" s="110">
        <v>1</v>
      </c>
      <c r="D72" s="112">
        <v>0.24940000000000001</v>
      </c>
      <c r="E72" s="112">
        <v>2.8672</v>
      </c>
      <c r="F72" s="113">
        <f>(F34*$C34*$E34)/(1000*$D34)</f>
        <v>4.327979565780813E-4</v>
      </c>
      <c r="G72" s="113">
        <f t="shared" si="33"/>
        <v>8.1753625108224575E-3</v>
      </c>
      <c r="H72" s="113">
        <f t="shared" si="33"/>
        <v>7.3197113480535612E-3</v>
      </c>
      <c r="I72" s="113">
        <f t="shared" si="33"/>
        <v>7.7189138468400902E-3</v>
      </c>
      <c r="J72" s="113">
        <f t="shared" si="33"/>
        <v>8.1323825043526113E-5</v>
      </c>
      <c r="K72" s="113">
        <f t="shared" si="33"/>
        <v>1.7894556098214466E-5</v>
      </c>
      <c r="M72" s="113">
        <f>(M34*$C34*$E34)/(1000*$D34)</f>
        <v>7.213299276301354E-4</v>
      </c>
      <c r="N72" s="113">
        <f t="shared" si="34"/>
        <v>1.4095452604866308E-2</v>
      </c>
      <c r="O72" s="113">
        <f t="shared" si="34"/>
        <v>1.262019197940269E-2</v>
      </c>
      <c r="P72" s="113">
        <f t="shared" si="34"/>
        <v>1.3308472149724292E-2</v>
      </c>
      <c r="Q72" s="113">
        <f t="shared" si="34"/>
        <v>8.1323825043526113E-5</v>
      </c>
      <c r="R72" s="113">
        <f t="shared" si="34"/>
        <v>1.7894556098214466E-5</v>
      </c>
    </row>
    <row r="73" spans="1:18" x14ac:dyDescent="0.5">
      <c r="A73" s="110">
        <v>222</v>
      </c>
      <c r="B73" s="114" t="s">
        <v>51</v>
      </c>
      <c r="C73" s="112">
        <v>1</v>
      </c>
      <c r="D73" s="112">
        <v>0.24940000000000001</v>
      </c>
      <c r="E73" s="112">
        <v>2.8672</v>
      </c>
      <c r="F73" s="113">
        <f t="shared" ref="F73:K75" si="35">(F35*$C35*$E35)/(1000*$D35)</f>
        <v>4.1001895523513107E-4</v>
      </c>
      <c r="G73" s="113">
        <f t="shared" si="35"/>
        <v>8.2029605071238694E-3</v>
      </c>
      <c r="H73" s="113">
        <f t="shared" si="35"/>
        <v>7.4101573431354538E-3</v>
      </c>
      <c r="I73" s="113">
        <f t="shared" si="35"/>
        <v>7.7628049845236378E-3</v>
      </c>
      <c r="J73" s="113">
        <f t="shared" si="35"/>
        <v>3.4853044640386744E-5</v>
      </c>
      <c r="K73" s="113">
        <f t="shared" si="35"/>
        <v>-8.9472726210804745E-6</v>
      </c>
      <c r="M73" s="113">
        <f t="shared" ref="M73:R75" si="36">(M35*$C35*$E35)/(1000*$D35)</f>
        <v>6.8336492539188519E-4</v>
      </c>
      <c r="N73" s="113">
        <f t="shared" si="36"/>
        <v>1.4143035357110121E-2</v>
      </c>
      <c r="O73" s="113">
        <f t="shared" si="36"/>
        <v>1.2776133350233542E-2</v>
      </c>
      <c r="P73" s="113">
        <f t="shared" si="36"/>
        <v>1.3384146525040757E-2</v>
      </c>
      <c r="Q73" s="113">
        <f t="shared" si="36"/>
        <v>3.4853044640386744E-5</v>
      </c>
      <c r="R73" s="113">
        <f t="shared" si="36"/>
        <v>-8.9472726210804745E-6</v>
      </c>
    </row>
    <row r="74" spans="1:18" x14ac:dyDescent="0.5">
      <c r="A74" s="110">
        <v>223</v>
      </c>
      <c r="B74" s="111" t="s">
        <v>51</v>
      </c>
      <c r="C74" s="110">
        <v>1</v>
      </c>
      <c r="D74" s="112">
        <v>0.24940000000000001</v>
      </c>
      <c r="E74" s="112">
        <v>2.8672</v>
      </c>
      <c r="F74" s="113">
        <f t="shared" si="35"/>
        <v>4.214084670683031E-4</v>
      </c>
      <c r="G74" s="113">
        <f t="shared" si="35"/>
        <v>8.3608670692386089E-3</v>
      </c>
      <c r="H74" s="113">
        <f t="shared" si="35"/>
        <v>7.4860670514974815E-3</v>
      </c>
      <c r="I74" s="113">
        <f t="shared" si="35"/>
        <v>7.747230195524619E-3</v>
      </c>
      <c r="J74" s="113">
        <f t="shared" si="35"/>
        <v>2.7107918910476875E-5</v>
      </c>
      <c r="K74" s="113">
        <f t="shared" si="35"/>
        <v>8.9472734561613498E-6</v>
      </c>
      <c r="M74" s="113">
        <f t="shared" si="36"/>
        <v>7.0234744511383845E-4</v>
      </c>
      <c r="N74" s="113">
        <f t="shared" si="36"/>
        <v>1.441528805041139E-2</v>
      </c>
      <c r="O74" s="113">
        <f t="shared" si="36"/>
        <v>1.2907012157754277E-2</v>
      </c>
      <c r="P74" s="113">
        <f t="shared" si="36"/>
        <v>1.3357293440559689E-2</v>
      </c>
      <c r="Q74" s="113">
        <f t="shared" si="36"/>
        <v>2.7107918910476875E-5</v>
      </c>
      <c r="R74" s="113">
        <f t="shared" si="36"/>
        <v>8.9472734561613498E-6</v>
      </c>
    </row>
    <row r="75" spans="1:18" x14ac:dyDescent="0.5">
      <c r="A75" s="110">
        <v>224</v>
      </c>
      <c r="B75" s="114" t="s">
        <v>51</v>
      </c>
      <c r="C75" s="110">
        <v>1</v>
      </c>
      <c r="D75" s="112">
        <v>0.24940000000000001</v>
      </c>
      <c r="E75" s="112">
        <v>2.8672</v>
      </c>
      <c r="F75" s="113">
        <f t="shared" si="35"/>
        <v>3.8724001023241486E-4</v>
      </c>
      <c r="G75" s="113">
        <f t="shared" si="35"/>
        <v>8.2857448808070968E-3</v>
      </c>
      <c r="H75" s="113">
        <f t="shared" si="35"/>
        <v>7.5377508595389454E-3</v>
      </c>
      <c r="I75" s="113">
        <f t="shared" si="35"/>
        <v>7.872535748552045E-3</v>
      </c>
      <c r="J75" s="113">
        <f t="shared" si="35"/>
        <v>2.3235357671998735E-5</v>
      </c>
      <c r="K75" s="113">
        <f t="shared" si="35"/>
        <v>-1.7894534386125186E-5</v>
      </c>
      <c r="M75" s="113">
        <f t="shared" si="36"/>
        <v>6.4540001705402472E-4</v>
      </c>
      <c r="N75" s="113">
        <f t="shared" si="36"/>
        <v>1.4285767035874307E-2</v>
      </c>
      <c r="O75" s="113">
        <f t="shared" si="36"/>
        <v>1.2996122171618871E-2</v>
      </c>
      <c r="P75" s="113">
        <f t="shared" si="36"/>
        <v>1.3573337497503526E-2</v>
      </c>
      <c r="Q75" s="113">
        <f t="shared" si="36"/>
        <v>2.3235357671998735E-5</v>
      </c>
      <c r="R75" s="113">
        <f t="shared" si="36"/>
        <v>-1.7894534386125186E-5</v>
      </c>
    </row>
    <row r="77" spans="1:18" x14ac:dyDescent="0.5">
      <c r="A77" s="138" t="s">
        <v>33</v>
      </c>
      <c r="B77" s="138"/>
      <c r="C77" s="138"/>
      <c r="D77" s="138"/>
    </row>
    <row r="78" spans="1:18" ht="38.25" customHeight="1" x14ac:dyDescent="0.5">
      <c r="A78" s="3" t="s">
        <v>1</v>
      </c>
      <c r="B78" s="3" t="s">
        <v>2</v>
      </c>
      <c r="C78" s="3" t="s">
        <v>3</v>
      </c>
      <c r="D78" s="3" t="s">
        <v>4</v>
      </c>
      <c r="E78" s="3" t="s">
        <v>5</v>
      </c>
      <c r="F78" s="3" t="s">
        <v>27</v>
      </c>
      <c r="G78" s="3" t="s">
        <v>28</v>
      </c>
      <c r="H78" s="3" t="s">
        <v>29</v>
      </c>
      <c r="I78" s="3" t="s">
        <v>30</v>
      </c>
      <c r="J78" s="3" t="s">
        <v>31</v>
      </c>
      <c r="K78" s="3" t="s">
        <v>32</v>
      </c>
      <c r="M78" s="3" t="s">
        <v>27</v>
      </c>
      <c r="N78" s="3" t="s">
        <v>28</v>
      </c>
      <c r="O78" s="3" t="s">
        <v>29</v>
      </c>
      <c r="P78" s="3" t="s">
        <v>30</v>
      </c>
      <c r="Q78" s="3" t="s">
        <v>31</v>
      </c>
      <c r="R78" s="3" t="s">
        <v>32</v>
      </c>
    </row>
    <row r="79" spans="1:18" x14ac:dyDescent="0.5">
      <c r="A79" s="11">
        <v>188</v>
      </c>
      <c r="B79" s="15" t="s">
        <v>44</v>
      </c>
      <c r="C79" s="11">
        <v>1</v>
      </c>
      <c r="D79" s="11">
        <v>0.24629999999999999</v>
      </c>
      <c r="E79" s="11">
        <v>3.0914999999999999</v>
      </c>
      <c r="F79" s="16">
        <f>F52-F$51</f>
        <v>4.3036575584920274E-7</v>
      </c>
      <c r="G79" s="16">
        <f t="shared" ref="G79:K79" si="37">G52-G$51</f>
        <v>-1.0330043440885542E-4</v>
      </c>
      <c r="H79" s="16">
        <f t="shared" si="37"/>
        <v>-1.0364832085555482E-4</v>
      </c>
      <c r="I79" s="16">
        <f t="shared" si="37"/>
        <v>-1.468990841352691E-4</v>
      </c>
      <c r="J79" s="16">
        <f t="shared" si="37"/>
        <v>-1.6431944143260803E-4</v>
      </c>
      <c r="K79" s="16">
        <f t="shared" si="37"/>
        <v>-2.4315438482333624E-4</v>
      </c>
      <c r="M79" s="16">
        <f>M52-M$51</f>
        <v>1.9773557902763255E-5</v>
      </c>
      <c r="N79" s="16">
        <f t="shared" ref="N79:R79" si="38">N52-N$51</f>
        <v>2.2210481782143935E-4</v>
      </c>
      <c r="O79" s="16">
        <f t="shared" si="38"/>
        <v>1.9468520291051673E-4</v>
      </c>
      <c r="P79" s="16">
        <f t="shared" si="38"/>
        <v>1.5734455355642164E-4</v>
      </c>
      <c r="Q79" s="16">
        <f t="shared" si="38"/>
        <v>-1.6431944143260803E-4</v>
      </c>
      <c r="R79" s="16">
        <f t="shared" si="38"/>
        <v>-2.4315438482333624E-4</v>
      </c>
    </row>
    <row r="80" spans="1:18" x14ac:dyDescent="0.5">
      <c r="A80" s="11">
        <v>189</v>
      </c>
      <c r="B80" s="12" t="s">
        <v>44</v>
      </c>
      <c r="C80" s="13">
        <v>1</v>
      </c>
      <c r="D80" s="11">
        <v>0.24629999999999999</v>
      </c>
      <c r="E80" s="11">
        <v>3.0914999999999999</v>
      </c>
      <c r="F80" s="16">
        <f t="shared" ref="F80:K82" si="39">F53-F$51</f>
        <v>4.30363434663892E-7</v>
      </c>
      <c r="G80" s="16">
        <f t="shared" si="39"/>
        <v>-7.9338197461397905E-6</v>
      </c>
      <c r="H80" s="16">
        <f t="shared" si="39"/>
        <v>-1.2480114011801779E-4</v>
      </c>
      <c r="I80" s="16">
        <f t="shared" si="39"/>
        <v>-1.4535397118454227E-4</v>
      </c>
      <c r="J80" s="16">
        <f t="shared" si="39"/>
        <v>-2.2774065495651454E-4</v>
      </c>
      <c r="K80" s="16">
        <f t="shared" si="39"/>
        <v>-2.8874146587280032E-4</v>
      </c>
      <c r="M80" s="16">
        <f t="shared" ref="M80:R82" si="40">M53-M$51</f>
        <v>1.9773554034121073E-5</v>
      </c>
      <c r="N80" s="16">
        <f t="shared" si="40"/>
        <v>3.4131308614983378E-4</v>
      </c>
      <c r="O80" s="16">
        <f t="shared" si="40"/>
        <v>1.6824417883243791E-4</v>
      </c>
      <c r="P80" s="16">
        <f t="shared" si="40"/>
        <v>1.5927594474483006E-4</v>
      </c>
      <c r="Q80" s="16">
        <f t="shared" si="40"/>
        <v>-2.2774065495651454E-4</v>
      </c>
      <c r="R80" s="16">
        <f t="shared" si="40"/>
        <v>-2.8874146587280032E-4</v>
      </c>
    </row>
    <row r="81" spans="1:18" x14ac:dyDescent="0.5">
      <c r="A81" s="11">
        <v>190</v>
      </c>
      <c r="B81" s="15" t="s">
        <v>44</v>
      </c>
      <c r="C81" s="11">
        <v>1</v>
      </c>
      <c r="D81" s="11">
        <v>0.24629999999999999</v>
      </c>
      <c r="E81" s="11">
        <v>3.0914999999999999</v>
      </c>
      <c r="F81" s="16">
        <f t="shared" si="39"/>
        <v>8.7203209982883795E-6</v>
      </c>
      <c r="G81" s="16">
        <f t="shared" si="39"/>
        <v>-1.4625365056882824E-5</v>
      </c>
      <c r="H81" s="16">
        <f t="shared" si="39"/>
        <v>-1.4947944571006683E-4</v>
      </c>
      <c r="I81" s="16">
        <f t="shared" si="39"/>
        <v>-1.8087789066355839E-4</v>
      </c>
      <c r="J81" s="16">
        <f t="shared" si="39"/>
        <v>-2.9538978727156653E-4</v>
      </c>
      <c r="K81" s="16">
        <f t="shared" si="39"/>
        <v>-2.6269167518554149E-4</v>
      </c>
      <c r="M81" s="16">
        <f t="shared" si="40"/>
        <v>3.3590149973495213E-5</v>
      </c>
      <c r="N81" s="16">
        <f t="shared" si="40"/>
        <v>3.3294865451140515E-4</v>
      </c>
      <c r="O81" s="16">
        <f t="shared" si="40"/>
        <v>1.3739629684237655E-4</v>
      </c>
      <c r="P81" s="16">
        <f t="shared" si="40"/>
        <v>1.1487104539606029E-4</v>
      </c>
      <c r="Q81" s="16">
        <f t="shared" si="40"/>
        <v>-2.9538978727156653E-4</v>
      </c>
      <c r="R81" s="16">
        <f t="shared" si="40"/>
        <v>-2.6269167518554149E-4</v>
      </c>
    </row>
    <row r="82" spans="1:18" x14ac:dyDescent="0.5">
      <c r="A82" s="17">
        <v>192</v>
      </c>
      <c r="B82" s="21" t="s">
        <v>45</v>
      </c>
      <c r="C82" s="17">
        <v>1</v>
      </c>
      <c r="D82" s="17">
        <v>0.25280000000000002</v>
      </c>
      <c r="E82" s="17">
        <v>3.1352000000000002</v>
      </c>
      <c r="F82" s="22">
        <f>F55-F$51</f>
        <v>4.1794170039799529E-6</v>
      </c>
      <c r="G82" s="22">
        <f t="shared" si="39"/>
        <v>-5.3046357068760243E-4</v>
      </c>
      <c r="H82" s="22">
        <f t="shared" si="39"/>
        <v>-4.366230051215949E-4</v>
      </c>
      <c r="I82" s="22">
        <f t="shared" si="39"/>
        <v>-4.9105120638752756E-4</v>
      </c>
      <c r="J82" s="22">
        <f t="shared" si="39"/>
        <v>-2.5870020344398513E-4</v>
      </c>
      <c r="K82" s="22">
        <f t="shared" si="39"/>
        <v>-3.2165353390578301E-4</v>
      </c>
      <c r="M82" s="22">
        <f>M55-M$51</f>
        <v>2.6021976649647826E-5</v>
      </c>
      <c r="N82" s="22">
        <f t="shared" si="40"/>
        <v>-3.1184910252699417E-4</v>
      </c>
      <c r="O82" s="22">
        <f t="shared" si="40"/>
        <v>-2.2153315242203343E-4</v>
      </c>
      <c r="P82" s="22">
        <f t="shared" si="40"/>
        <v>-2.7284559925890147E-4</v>
      </c>
      <c r="Q82" s="22">
        <f t="shared" si="40"/>
        <v>-2.5870020344398513E-4</v>
      </c>
      <c r="R82" s="22">
        <f t="shared" si="40"/>
        <v>-3.2165353390578301E-4</v>
      </c>
    </row>
    <row r="83" spans="1:18" x14ac:dyDescent="0.5">
      <c r="A83" s="17">
        <v>193</v>
      </c>
      <c r="B83" s="18" t="s">
        <v>45</v>
      </c>
      <c r="C83" s="19">
        <v>1</v>
      </c>
      <c r="D83" s="17">
        <v>0.25280000000000002</v>
      </c>
      <c r="E83" s="17">
        <v>3.1352000000000002</v>
      </c>
      <c r="F83" s="22">
        <f t="shared" ref="F83:K84" si="41">F56-F$51</f>
        <v>2.4656821832101899E-5</v>
      </c>
      <c r="G83" s="22">
        <f t="shared" si="41"/>
        <v>-5.403819476629719E-4</v>
      </c>
      <c r="H83" s="22">
        <f t="shared" si="41"/>
        <v>-4.435896247143705E-4</v>
      </c>
      <c r="I83" s="22">
        <f t="shared" si="41"/>
        <v>-5.4674982724772358E-4</v>
      </c>
      <c r="J83" s="22">
        <f t="shared" si="41"/>
        <v>-2.8376571963262709E-4</v>
      </c>
      <c r="K83" s="22">
        <f t="shared" si="41"/>
        <v>-2.7017613400762792E-4</v>
      </c>
      <c r="M83" s="22">
        <f t="shared" ref="M83:R84" si="42">M56-M$51</f>
        <v>6.0150984696517757E-5</v>
      </c>
      <c r="N83" s="22">
        <f t="shared" si="42"/>
        <v>-3.2424707374620614E-4</v>
      </c>
      <c r="O83" s="22">
        <f t="shared" si="42"/>
        <v>-2.3024142691300295E-4</v>
      </c>
      <c r="P83" s="22">
        <f t="shared" si="42"/>
        <v>-3.4246887533414638E-4</v>
      </c>
      <c r="Q83" s="22">
        <f t="shared" si="42"/>
        <v>-2.8376571963262709E-4</v>
      </c>
      <c r="R83" s="22">
        <f t="shared" si="42"/>
        <v>-2.7017613400762792E-4</v>
      </c>
    </row>
    <row r="84" spans="1:18" x14ac:dyDescent="0.5">
      <c r="A84" s="23">
        <v>195</v>
      </c>
      <c r="B84" s="26" t="s">
        <v>46</v>
      </c>
      <c r="C84" s="27">
        <v>1</v>
      </c>
      <c r="D84" s="27">
        <v>0.25380000000000003</v>
      </c>
      <c r="E84" s="27">
        <v>3.1105</v>
      </c>
      <c r="F84" s="28">
        <f>F57-F$51</f>
        <v>1.1887624741935935E-5</v>
      </c>
      <c r="G84" s="28">
        <f t="shared" si="41"/>
        <v>-4.8522875550749856E-4</v>
      </c>
      <c r="H84" s="28">
        <f t="shared" si="41"/>
        <v>-4.4504322163868473E-4</v>
      </c>
      <c r="I84" s="28">
        <f t="shared" si="41"/>
        <v>-5.2395945615355596E-4</v>
      </c>
      <c r="J84" s="28">
        <f t="shared" si="41"/>
        <v>-2.7654317270237261E-4</v>
      </c>
      <c r="K84" s="28">
        <f t="shared" si="41"/>
        <v>-3.2199484681909703E-4</v>
      </c>
      <c r="M84" s="28">
        <f>M57-M$51</f>
        <v>3.8868989546241146E-5</v>
      </c>
      <c r="N84" s="28">
        <f t="shared" si="42"/>
        <v>-2.5530558355186454E-4</v>
      </c>
      <c r="O84" s="28">
        <f t="shared" si="42"/>
        <v>-2.3205842306839568E-4</v>
      </c>
      <c r="P84" s="28">
        <f t="shared" si="42"/>
        <v>-3.1398091146643699E-4</v>
      </c>
      <c r="Q84" s="28">
        <f t="shared" si="42"/>
        <v>-2.7654317270237261E-4</v>
      </c>
      <c r="R84" s="28">
        <f t="shared" si="42"/>
        <v>-3.2199484681909703E-4</v>
      </c>
    </row>
    <row r="85" spans="1:18" x14ac:dyDescent="0.5">
      <c r="A85" s="23">
        <v>196</v>
      </c>
      <c r="B85" s="24" t="s">
        <v>46</v>
      </c>
      <c r="C85" s="23">
        <v>1</v>
      </c>
      <c r="D85" s="27">
        <v>0.25380000000000003</v>
      </c>
      <c r="E85" s="27">
        <v>3.1105</v>
      </c>
      <c r="F85" s="28">
        <f t="shared" ref="F85:K86" si="43">F58-F$51</f>
        <v>5.2359733142226491E-5</v>
      </c>
      <c r="G85" s="28">
        <f t="shared" si="43"/>
        <v>-4.8686225419412746E-4</v>
      </c>
      <c r="H85" s="28">
        <f t="shared" si="43"/>
        <v>-4.3815846029957408E-4</v>
      </c>
      <c r="I85" s="28">
        <f t="shared" si="43"/>
        <v>-5.1189525397908522E-4</v>
      </c>
      <c r="J85" s="28">
        <f t="shared" si="43"/>
        <v>-2.641581247508414E-4</v>
      </c>
      <c r="K85" s="28">
        <f t="shared" si="43"/>
        <v>-3.1563602073842156E-4</v>
      </c>
      <c r="M85" s="28">
        <f t="shared" ref="M85:R86" si="44">M58-M$51</f>
        <v>1.063225035467254E-4</v>
      </c>
      <c r="N85" s="28">
        <f t="shared" si="44"/>
        <v>-2.5734745691015056E-4</v>
      </c>
      <c r="O85" s="28">
        <f t="shared" si="44"/>
        <v>-2.2345247139450748E-4</v>
      </c>
      <c r="P85" s="28">
        <f t="shared" si="44"/>
        <v>-2.9890065874834835E-4</v>
      </c>
      <c r="Q85" s="28">
        <f t="shared" si="44"/>
        <v>-2.641581247508414E-4</v>
      </c>
      <c r="R85" s="28">
        <f t="shared" si="44"/>
        <v>-3.1563602073842156E-4</v>
      </c>
    </row>
    <row r="86" spans="1:18" x14ac:dyDescent="0.5">
      <c r="A86" s="29">
        <v>198</v>
      </c>
      <c r="B86" s="33" t="s">
        <v>47</v>
      </c>
      <c r="C86" s="29">
        <v>1</v>
      </c>
      <c r="D86" s="29">
        <v>0.25640000000000002</v>
      </c>
      <c r="E86" s="29">
        <v>3.165</v>
      </c>
      <c r="F86" s="34">
        <f>F59-F$51</f>
        <v>2.8484618785640552E-5</v>
      </c>
      <c r="G86" s="34">
        <f t="shared" si="43"/>
        <v>-3.173572866329705E-4</v>
      </c>
      <c r="H86" s="34">
        <f t="shared" si="43"/>
        <v>-3.0195722755014631E-4</v>
      </c>
      <c r="I86" s="34">
        <f t="shared" si="43"/>
        <v>-3.4399743462304477E-4</v>
      </c>
      <c r="J86" s="34">
        <f t="shared" si="43"/>
        <v>-2.8833345643537544E-4</v>
      </c>
      <c r="K86" s="34">
        <f t="shared" si="43"/>
        <v>-3.0577715093866908E-4</v>
      </c>
      <c r="M86" s="34">
        <f>M59-M$51</f>
        <v>6.6530646285748823E-5</v>
      </c>
      <c r="N86" s="34">
        <f t="shared" si="44"/>
        <v>-4.5466247458704435E-5</v>
      </c>
      <c r="O86" s="34">
        <f t="shared" si="44"/>
        <v>-5.3200930457722581E-5</v>
      </c>
      <c r="P86" s="34">
        <f t="shared" si="44"/>
        <v>-8.902838455329817E-5</v>
      </c>
      <c r="Q86" s="34">
        <f t="shared" si="44"/>
        <v>-2.8833345643537544E-4</v>
      </c>
      <c r="R86" s="34">
        <f t="shared" si="44"/>
        <v>-3.0577715093866908E-4</v>
      </c>
    </row>
    <row r="87" spans="1:18" x14ac:dyDescent="0.5">
      <c r="A87" s="29">
        <v>199</v>
      </c>
      <c r="B87" s="30" t="s">
        <v>47</v>
      </c>
      <c r="C87" s="31">
        <v>1</v>
      </c>
      <c r="D87" s="29">
        <v>0.25640000000000002</v>
      </c>
      <c r="E87" s="29">
        <v>3.165</v>
      </c>
      <c r="F87" s="34">
        <f t="shared" ref="F87:K90" si="45">F60-F$51</f>
        <v>-8.2026388941777091E-6</v>
      </c>
      <c r="G87" s="34">
        <f t="shared" si="45"/>
        <v>-1.988890455221473E-4</v>
      </c>
      <c r="H87" s="34">
        <f t="shared" si="45"/>
        <v>-1.4940522104530535E-4</v>
      </c>
      <c r="I87" s="34">
        <f t="shared" si="45"/>
        <v>-2.7336845842803269E-4</v>
      </c>
      <c r="J87" s="34">
        <f t="shared" si="45"/>
        <v>-3.1328193604266802E-4</v>
      </c>
      <c r="K87" s="34">
        <f t="shared" si="45"/>
        <v>-2.9296790059237085E-4</v>
      </c>
      <c r="M87" s="34">
        <f t="shared" ref="M87:R90" si="46">M60-M$51</f>
        <v>5.3852168193850746E-6</v>
      </c>
      <c r="N87" s="34">
        <f t="shared" si="46"/>
        <v>1.0261905392982456E-4</v>
      </c>
      <c r="O87" s="34">
        <f t="shared" si="46"/>
        <v>1.3748907767332846E-4</v>
      </c>
      <c r="P87" s="34">
        <f t="shared" si="46"/>
        <v>-7.4216430953296698E-7</v>
      </c>
      <c r="Q87" s="34">
        <f t="shared" si="46"/>
        <v>-3.1328193604266802E-4</v>
      </c>
      <c r="R87" s="34">
        <f t="shared" si="46"/>
        <v>-2.9296790059237085E-4</v>
      </c>
    </row>
    <row r="88" spans="1:18" x14ac:dyDescent="0.5">
      <c r="A88" s="29">
        <v>200</v>
      </c>
      <c r="B88" s="33" t="s">
        <v>47</v>
      </c>
      <c r="C88" s="29">
        <v>1</v>
      </c>
      <c r="D88" s="29">
        <v>0.25640000000000002</v>
      </c>
      <c r="E88" s="29">
        <v>3.165</v>
      </c>
      <c r="F88" s="34">
        <f t="shared" si="45"/>
        <v>4.4790046098446854E-5</v>
      </c>
      <c r="G88" s="34">
        <f t="shared" si="45"/>
        <v>-1.5446370925319749E-4</v>
      </c>
      <c r="H88" s="34">
        <f t="shared" si="45"/>
        <v>-2.5861874041580783E-4</v>
      </c>
      <c r="I88" s="34">
        <f t="shared" si="45"/>
        <v>-1.8982784255267221E-4</v>
      </c>
      <c r="J88" s="34">
        <f t="shared" si="45"/>
        <v>-2.8833342849302285E-4</v>
      </c>
      <c r="K88" s="34">
        <f t="shared" si="45"/>
        <v>-3.1218178462999176E-4</v>
      </c>
      <c r="M88" s="34">
        <f t="shared" si="46"/>
        <v>9.3706358473759317E-5</v>
      </c>
      <c r="N88" s="34">
        <f t="shared" si="46"/>
        <v>1.5815072426601188E-4</v>
      </c>
      <c r="O88" s="34">
        <f t="shared" si="46"/>
        <v>9.7217846020051894E-7</v>
      </c>
      <c r="P88" s="34">
        <f t="shared" si="46"/>
        <v>1.0368360553466758E-4</v>
      </c>
      <c r="Q88" s="34">
        <f t="shared" si="46"/>
        <v>-2.8833342849302285E-4</v>
      </c>
      <c r="R88" s="34">
        <f t="shared" si="46"/>
        <v>-3.1218178462999176E-4</v>
      </c>
    </row>
    <row r="89" spans="1:18" x14ac:dyDescent="0.5">
      <c r="A89" s="29">
        <v>201</v>
      </c>
      <c r="B89" s="30" t="s">
        <v>47</v>
      </c>
      <c r="C89" s="29">
        <v>1</v>
      </c>
      <c r="D89" s="29">
        <v>0.25640000000000002</v>
      </c>
      <c r="E89" s="29">
        <v>3.165</v>
      </c>
      <c r="F89" s="34">
        <f t="shared" si="45"/>
        <v>6.1095509935502241E-5</v>
      </c>
      <c r="G89" s="34">
        <f t="shared" si="45"/>
        <v>-2.268610186198605E-4</v>
      </c>
      <c r="H89" s="34">
        <f t="shared" si="45"/>
        <v>-1.8234259809383536E-4</v>
      </c>
      <c r="I89" s="34">
        <f t="shared" si="45"/>
        <v>-2.627359984976763E-4</v>
      </c>
      <c r="J89" s="34">
        <f t="shared" si="45"/>
        <v>-3.3407233474518874E-4</v>
      </c>
      <c r="K89" s="34">
        <f t="shared" si="45"/>
        <v>-2.9937251097078164E-4</v>
      </c>
      <c r="M89" s="34">
        <f t="shared" si="46"/>
        <v>1.2088213153551834E-4</v>
      </c>
      <c r="N89" s="34">
        <f t="shared" si="46"/>
        <v>6.7654087557683217E-5</v>
      </c>
      <c r="O89" s="34">
        <f t="shared" si="46"/>
        <v>9.6317356362665783E-5</v>
      </c>
      <c r="P89" s="34">
        <f t="shared" si="46"/>
        <v>1.2548410603412845E-5</v>
      </c>
      <c r="Q89" s="34">
        <f t="shared" si="46"/>
        <v>-3.3407233474518874E-4</v>
      </c>
      <c r="R89" s="34">
        <f t="shared" si="46"/>
        <v>-2.9937251097078164E-4</v>
      </c>
    </row>
    <row r="90" spans="1:18" x14ac:dyDescent="0.5">
      <c r="A90" s="35">
        <v>203</v>
      </c>
      <c r="B90" s="36" t="s">
        <v>48</v>
      </c>
      <c r="C90" s="37">
        <v>1</v>
      </c>
      <c r="D90" s="37">
        <v>0.24740000000000001</v>
      </c>
      <c r="E90" s="37">
        <v>3.1065999999999998</v>
      </c>
      <c r="F90" s="38">
        <f>F63-F$51</f>
        <v>9.3760595684147735E-4</v>
      </c>
      <c r="G90" s="38">
        <f t="shared" si="45"/>
        <v>6.5213757648989066E-4</v>
      </c>
      <c r="H90" s="38">
        <f t="shared" si="45"/>
        <v>2.7070790637899467E-4</v>
      </c>
      <c r="I90" s="38">
        <f t="shared" si="45"/>
        <v>1.1551351406062981E-4</v>
      </c>
      <c r="J90" s="38">
        <f t="shared" si="45"/>
        <v>-2.6574933147165548E-4</v>
      </c>
      <c r="K90" s="38">
        <f t="shared" si="45"/>
        <v>-2.6265509790074625E-4</v>
      </c>
      <c r="M90" s="38">
        <f>M63-M$51</f>
        <v>1.5817328763788104E-3</v>
      </c>
      <c r="N90" s="38">
        <f t="shared" si="46"/>
        <v>1.1664023314448724E-3</v>
      </c>
      <c r="O90" s="38">
        <f t="shared" si="46"/>
        <v>6.6263048695370326E-4</v>
      </c>
      <c r="P90" s="38">
        <f t="shared" si="46"/>
        <v>4.8536030130129533E-4</v>
      </c>
      <c r="Q90" s="38">
        <f t="shared" si="46"/>
        <v>-2.6574933147165548E-4</v>
      </c>
      <c r="R90" s="38">
        <f t="shared" si="46"/>
        <v>-2.6265509790074625E-4</v>
      </c>
    </row>
    <row r="91" spans="1:18" x14ac:dyDescent="0.5">
      <c r="A91" s="35">
        <v>204</v>
      </c>
      <c r="B91" s="39" t="s">
        <v>48</v>
      </c>
      <c r="C91" s="35">
        <v>1</v>
      </c>
      <c r="D91" s="37">
        <v>0.24740000000000001</v>
      </c>
      <c r="E91" s="37">
        <v>3.1065999999999998</v>
      </c>
      <c r="F91" s="38">
        <f t="shared" ref="F91:K93" si="47">F64-F$51</f>
        <v>7.8002843226083313E-4</v>
      </c>
      <c r="G91" s="38">
        <f t="shared" si="47"/>
        <v>7.4587415071338588E-4</v>
      </c>
      <c r="H91" s="38">
        <f t="shared" si="47"/>
        <v>2.8305237968421311E-4</v>
      </c>
      <c r="I91" s="38">
        <f t="shared" si="47"/>
        <v>2.7544185758462416E-4</v>
      </c>
      <c r="J91" s="38">
        <f t="shared" si="47"/>
        <v>-2.4460015918459642E-4</v>
      </c>
      <c r="K91" s="38">
        <f t="shared" si="47"/>
        <v>-2.3985202641370863E-4</v>
      </c>
      <c r="M91" s="38">
        <f t="shared" ref="M91:R93" si="48">M64-M$51</f>
        <v>1.3191036687444035E-3</v>
      </c>
      <c r="N91" s="38">
        <f t="shared" si="48"/>
        <v>1.2835730492242411E-3</v>
      </c>
      <c r="O91" s="38">
        <f t="shared" si="48"/>
        <v>6.7806107858522685E-4</v>
      </c>
      <c r="P91" s="38">
        <f t="shared" si="48"/>
        <v>6.852707307062882E-4</v>
      </c>
      <c r="Q91" s="38">
        <f t="shared" si="48"/>
        <v>-2.4460015918459642E-4</v>
      </c>
      <c r="R91" s="38">
        <f t="shared" si="48"/>
        <v>-2.3985202641370863E-4</v>
      </c>
    </row>
    <row r="92" spans="1:18" x14ac:dyDescent="0.5">
      <c r="A92" s="35">
        <v>205</v>
      </c>
      <c r="B92" s="36" t="s">
        <v>48</v>
      </c>
      <c r="C92" s="35">
        <v>1</v>
      </c>
      <c r="D92" s="37">
        <v>0.24740000000000001</v>
      </c>
      <c r="E92" s="37">
        <v>3.1065999999999998</v>
      </c>
      <c r="F92" s="38">
        <f t="shared" si="47"/>
        <v>9.251656051146688E-4</v>
      </c>
      <c r="G92" s="38">
        <f t="shared" si="47"/>
        <v>6.5715969524875488E-4</v>
      </c>
      <c r="H92" s="38">
        <f t="shared" si="47"/>
        <v>3.0245075378838057E-4</v>
      </c>
      <c r="I92" s="38">
        <f t="shared" si="47"/>
        <v>2.5535408610859243E-4</v>
      </c>
      <c r="J92" s="38">
        <f t="shared" si="47"/>
        <v>-2.2768082135494723E-4</v>
      </c>
      <c r="K92" s="38">
        <f t="shared" si="47"/>
        <v>-3.2780655715659352E-4</v>
      </c>
      <c r="M92" s="38">
        <f t="shared" si="48"/>
        <v>1.5609989568341291E-3</v>
      </c>
      <c r="N92" s="38">
        <f t="shared" si="48"/>
        <v>1.1726799798934522E-3</v>
      </c>
      <c r="O92" s="38">
        <f t="shared" si="48"/>
        <v>7.0230904621543569E-4</v>
      </c>
      <c r="P92" s="38">
        <f t="shared" si="48"/>
        <v>6.601610163612492E-4</v>
      </c>
      <c r="Q92" s="38">
        <f t="shared" si="48"/>
        <v>-2.2768082135494723E-4</v>
      </c>
      <c r="R92" s="38">
        <f t="shared" si="48"/>
        <v>-3.2780655715659352E-4</v>
      </c>
    </row>
    <row r="93" spans="1:18" x14ac:dyDescent="0.5">
      <c r="A93" s="41">
        <v>207</v>
      </c>
      <c r="B93" s="44" t="s">
        <v>49</v>
      </c>
      <c r="C93" s="45">
        <v>1</v>
      </c>
      <c r="D93" s="45">
        <v>0.25169999999999998</v>
      </c>
      <c r="E93" s="45">
        <v>3.1625000000000001</v>
      </c>
      <c r="F93" s="46">
        <f>F66-F$51</f>
        <v>9.0914366589260338E-4</v>
      </c>
      <c r="G93" s="46">
        <f t="shared" si="47"/>
        <v>6.2155496407993293E-4</v>
      </c>
      <c r="H93" s="46">
        <f t="shared" si="47"/>
        <v>1.6224977082180195E-4</v>
      </c>
      <c r="I93" s="46">
        <f t="shared" si="47"/>
        <v>2.1613029760654523E-4</v>
      </c>
      <c r="J93" s="46">
        <f t="shared" si="47"/>
        <v>-2.6568559719198059E-4</v>
      </c>
      <c r="K93" s="46">
        <f t="shared" si="47"/>
        <v>-2.5608300517859756E-4</v>
      </c>
      <c r="M93" s="46">
        <f>M66-M$51</f>
        <v>1.5342957247973538E-3</v>
      </c>
      <c r="N93" s="46">
        <f t="shared" si="48"/>
        <v>1.1281740659324253E-3</v>
      </c>
      <c r="O93" s="46">
        <f t="shared" si="48"/>
        <v>5.270578175072128E-4</v>
      </c>
      <c r="P93" s="46">
        <f t="shared" si="48"/>
        <v>6.1113128073368955E-4</v>
      </c>
      <c r="Q93" s="46">
        <f t="shared" si="48"/>
        <v>-2.6568559719198059E-4</v>
      </c>
      <c r="R93" s="46">
        <f t="shared" si="48"/>
        <v>-2.5608300517859756E-4</v>
      </c>
    </row>
    <row r="94" spans="1:18" x14ac:dyDescent="0.5">
      <c r="A94" s="41">
        <v>208</v>
      </c>
      <c r="B94" s="42" t="s">
        <v>49</v>
      </c>
      <c r="C94" s="45">
        <v>1</v>
      </c>
      <c r="D94" s="45">
        <v>0.25169999999999998</v>
      </c>
      <c r="E94" s="45">
        <v>3.1625000000000001</v>
      </c>
      <c r="F94" s="46">
        <f t="shared" ref="F94:K95" si="49">F67-F$51</f>
        <v>8.6350133814978869E-4</v>
      </c>
      <c r="G94" s="46">
        <f t="shared" si="49"/>
        <v>4.7249222968483964E-4</v>
      </c>
      <c r="H94" s="46">
        <f t="shared" si="49"/>
        <v>2.0636372430750589E-4</v>
      </c>
      <c r="I94" s="46">
        <f t="shared" si="49"/>
        <v>1.7283838480400032E-4</v>
      </c>
      <c r="J94" s="46">
        <f t="shared" si="49"/>
        <v>-2.3605879540892352E-4</v>
      </c>
      <c r="K94" s="46">
        <f t="shared" si="49"/>
        <v>-3.180142168867278E-4</v>
      </c>
      <c r="M94" s="46">
        <f t="shared" ref="M94:R95" si="50">M67-M$51</f>
        <v>1.4582251785593293E-3</v>
      </c>
      <c r="N94" s="46">
        <f t="shared" si="50"/>
        <v>9.4184564793855802E-4</v>
      </c>
      <c r="O94" s="46">
        <f t="shared" si="50"/>
        <v>5.8220025936434289E-4</v>
      </c>
      <c r="P94" s="46">
        <f t="shared" si="50"/>
        <v>5.5701638973050809E-4</v>
      </c>
      <c r="Q94" s="46">
        <f t="shared" si="50"/>
        <v>-2.3605879540892352E-4</v>
      </c>
      <c r="R94" s="46">
        <f t="shared" si="50"/>
        <v>-3.180142168867278E-4</v>
      </c>
    </row>
    <row r="95" spans="1:18" x14ac:dyDescent="0.5">
      <c r="A95" s="104">
        <v>216</v>
      </c>
      <c r="B95" s="105" t="s">
        <v>50</v>
      </c>
      <c r="C95" s="104">
        <v>1</v>
      </c>
      <c r="D95" s="104">
        <v>0.25290000000000001</v>
      </c>
      <c r="E95" s="104">
        <v>2.8906000000000001</v>
      </c>
      <c r="F95" s="106">
        <f>F68-F$51</f>
        <v>2.5072708040113498E-4</v>
      </c>
      <c r="G95" s="106">
        <f t="shared" si="49"/>
        <v>2.760677296625701E-3</v>
      </c>
      <c r="H95" s="106">
        <f t="shared" si="49"/>
        <v>2.4576858361201335E-3</v>
      </c>
      <c r="I95" s="106">
        <f t="shared" si="49"/>
        <v>2.5999370295958319E-3</v>
      </c>
      <c r="J95" s="106">
        <f t="shared" si="49"/>
        <v>-2.3288999936977887E-4</v>
      </c>
      <c r="K95" s="106">
        <f t="shared" si="49"/>
        <v>-2.3200319535403904E-4</v>
      </c>
      <c r="M95" s="106">
        <f>M68-M$51</f>
        <v>4.369347489782395E-4</v>
      </c>
      <c r="N95" s="106">
        <f t="shared" si="50"/>
        <v>5.7771453496970968E-3</v>
      </c>
      <c r="O95" s="106">
        <f t="shared" si="50"/>
        <v>5.1765835358732176E-3</v>
      </c>
      <c r="P95" s="106">
        <f t="shared" si="50"/>
        <v>5.4702826831977327E-3</v>
      </c>
      <c r="Q95" s="106">
        <f t="shared" si="50"/>
        <v>-1.4048665939497127E-4</v>
      </c>
      <c r="R95" s="106">
        <f t="shared" si="50"/>
        <v>-1.5293229941973284E-4</v>
      </c>
    </row>
    <row r="96" spans="1:18" x14ac:dyDescent="0.5">
      <c r="A96" s="104">
        <v>217</v>
      </c>
      <c r="B96" s="107" t="s">
        <v>50</v>
      </c>
      <c r="C96" s="104">
        <v>1</v>
      </c>
      <c r="D96" s="104">
        <v>0.25290000000000001</v>
      </c>
      <c r="E96" s="104">
        <v>2.8906000000000001</v>
      </c>
      <c r="F96" s="106">
        <f t="shared" ref="F96:K99" si="51">F69-F$51</f>
        <v>2.9979554811496726E-4</v>
      </c>
      <c r="G96" s="106">
        <f t="shared" si="51"/>
        <v>2.7500103846860146E-3</v>
      </c>
      <c r="H96" s="106">
        <f t="shared" si="51"/>
        <v>2.4528696423691777E-3</v>
      </c>
      <c r="I96" s="106">
        <f t="shared" si="51"/>
        <v>2.6709896307729481E-3</v>
      </c>
      <c r="J96" s="106">
        <f t="shared" si="51"/>
        <v>-2.4829058346242385E-4</v>
      </c>
      <c r="K96" s="106">
        <f t="shared" si="51"/>
        <v>-2.8537610864211099E-4</v>
      </c>
      <c r="M96" s="106">
        <f t="shared" ref="M96:R99" si="52">M69-M$51</f>
        <v>5.1871552850129318E-4</v>
      </c>
      <c r="N96" s="106">
        <f t="shared" si="52"/>
        <v>5.7587541222148785E-3</v>
      </c>
      <c r="O96" s="106">
        <f t="shared" si="52"/>
        <v>5.1682797535439846E-3</v>
      </c>
      <c r="P96" s="106">
        <f t="shared" si="52"/>
        <v>5.592787167985864E-3</v>
      </c>
      <c r="Q96" s="106">
        <f t="shared" si="52"/>
        <v>-1.6615429954937959E-4</v>
      </c>
      <c r="R96" s="106">
        <f t="shared" si="52"/>
        <v>-2.4188715489985264E-4</v>
      </c>
    </row>
    <row r="97" spans="1:18" x14ac:dyDescent="0.5">
      <c r="A97" s="104">
        <v>218</v>
      </c>
      <c r="B97" s="105" t="s">
        <v>50</v>
      </c>
      <c r="C97" s="109">
        <v>1</v>
      </c>
      <c r="D97" s="104">
        <v>0.25290000000000001</v>
      </c>
      <c r="E97" s="104">
        <v>2.8906000000000001</v>
      </c>
      <c r="F97" s="106">
        <f t="shared" si="51"/>
        <v>3.4886401265817019E-4</v>
      </c>
      <c r="G97" s="106">
        <f t="shared" si="51"/>
        <v>3.0913499571717839E-3</v>
      </c>
      <c r="H97" s="106">
        <f t="shared" si="51"/>
        <v>2.5010334473851981E-3</v>
      </c>
      <c r="I97" s="106">
        <f t="shared" si="51"/>
        <v>2.6252625563570296E-3</v>
      </c>
      <c r="J97" s="106">
        <f t="shared" si="51"/>
        <v>-2.4829059532089953E-4</v>
      </c>
      <c r="K97" s="106">
        <f t="shared" si="51"/>
        <v>-2.9427160622868225E-4</v>
      </c>
      <c r="M97" s="106">
        <f t="shared" si="52"/>
        <v>6.0049630273996488E-4</v>
      </c>
      <c r="N97" s="106">
        <f t="shared" si="52"/>
        <v>6.3472706265006893E-3</v>
      </c>
      <c r="O97" s="106">
        <f t="shared" si="52"/>
        <v>5.2513207966750526E-3</v>
      </c>
      <c r="P97" s="106">
        <f t="shared" si="52"/>
        <v>5.5139473845101424E-3</v>
      </c>
      <c r="Q97" s="106">
        <f t="shared" si="52"/>
        <v>-1.6615431931350563E-4</v>
      </c>
      <c r="R97" s="106">
        <f t="shared" si="52"/>
        <v>-2.5671298421080479E-4</v>
      </c>
    </row>
    <row r="98" spans="1:18" x14ac:dyDescent="0.5">
      <c r="A98" s="104">
        <v>219</v>
      </c>
      <c r="B98" s="107" t="s">
        <v>50</v>
      </c>
      <c r="C98" s="104">
        <v>1</v>
      </c>
      <c r="D98" s="104">
        <v>0.25290000000000001</v>
      </c>
      <c r="E98" s="104">
        <v>2.8906000000000001</v>
      </c>
      <c r="F98" s="106">
        <f t="shared" si="51"/>
        <v>2.8092303663133114E-4</v>
      </c>
      <c r="G98" s="106">
        <f t="shared" si="51"/>
        <v>2.8277255813815728E-3</v>
      </c>
      <c r="H98" s="106">
        <f t="shared" si="51"/>
        <v>2.4737400853298555E-3</v>
      </c>
      <c r="I98" s="106">
        <f t="shared" si="51"/>
        <v>2.7462664306778951E-3</v>
      </c>
      <c r="J98" s="106">
        <f t="shared" si="51"/>
        <v>-2.983424251662793E-4</v>
      </c>
      <c r="K98" s="106">
        <f t="shared" si="51"/>
        <v>-3.1206247935561975E-4</v>
      </c>
      <c r="M98" s="106">
        <f t="shared" si="52"/>
        <v>4.8726134269523315E-4</v>
      </c>
      <c r="N98" s="106">
        <f t="shared" si="52"/>
        <v>5.8927458406554953E-3</v>
      </c>
      <c r="O98" s="106">
        <f t="shared" si="52"/>
        <v>5.2042632758899808E-3</v>
      </c>
      <c r="P98" s="106">
        <f t="shared" si="52"/>
        <v>5.7225747540288769E-3</v>
      </c>
      <c r="Q98" s="106">
        <f t="shared" si="52"/>
        <v>-2.4957403572247193E-4</v>
      </c>
      <c r="R98" s="106">
        <f t="shared" si="52"/>
        <v>-2.8636443942236725E-4</v>
      </c>
    </row>
    <row r="99" spans="1:18" x14ac:dyDescent="0.5">
      <c r="A99" s="110">
        <v>221</v>
      </c>
      <c r="B99" s="111" t="s">
        <v>51</v>
      </c>
      <c r="C99" s="110">
        <v>1</v>
      </c>
      <c r="D99" s="112">
        <v>0.24940000000000001</v>
      </c>
      <c r="E99" s="112">
        <v>2.8672</v>
      </c>
      <c r="F99" s="113">
        <f>F72-F$51</f>
        <v>4.0421353411355943E-4</v>
      </c>
      <c r="G99" s="120">
        <f t="shared" si="51"/>
        <v>6.7704410674924225E-3</v>
      </c>
      <c r="H99" s="120">
        <f t="shared" si="51"/>
        <v>6.0227289321337207E-3</v>
      </c>
      <c r="I99" s="120">
        <f t="shared" si="51"/>
        <v>6.3550402119380584E-3</v>
      </c>
      <c r="J99" s="113">
        <f t="shared" si="51"/>
        <v>-2.9017118428846419E-4</v>
      </c>
      <c r="K99" s="113">
        <f t="shared" si="51"/>
        <v>-3.3271498315728395E-4</v>
      </c>
      <c r="M99" s="113">
        <f>M72-M$51</f>
        <v>6.9274550516561348E-4</v>
      </c>
      <c r="N99" s="120">
        <f t="shared" si="52"/>
        <v>1.2690531161536272E-2</v>
      </c>
      <c r="O99" s="120">
        <f t="shared" si="52"/>
        <v>1.132320956348285E-2</v>
      </c>
      <c r="P99" s="120">
        <f t="shared" si="52"/>
        <v>1.194459851482226E-2</v>
      </c>
      <c r="Q99" s="113">
        <f t="shared" si="52"/>
        <v>-2.9017118428846419E-4</v>
      </c>
      <c r="R99" s="113">
        <f t="shared" si="52"/>
        <v>-3.3271498315728395E-4</v>
      </c>
    </row>
    <row r="100" spans="1:18" x14ac:dyDescent="0.5">
      <c r="A100" s="110">
        <v>222</v>
      </c>
      <c r="B100" s="114" t="s">
        <v>51</v>
      </c>
      <c r="C100" s="112">
        <v>1</v>
      </c>
      <c r="D100" s="112">
        <v>0.24940000000000001</v>
      </c>
      <c r="E100" s="112">
        <v>2.8672</v>
      </c>
      <c r="F100" s="113">
        <f t="shared" ref="F100:K102" si="53">F73-F$51</f>
        <v>3.814345327706092E-4</v>
      </c>
      <c r="G100" s="120">
        <f t="shared" si="53"/>
        <v>6.7980390637938344E-3</v>
      </c>
      <c r="H100" s="120">
        <f t="shared" si="53"/>
        <v>6.1131749272156132E-3</v>
      </c>
      <c r="I100" s="120">
        <f t="shared" si="53"/>
        <v>6.398931349621606E-3</v>
      </c>
      <c r="J100" s="113">
        <f t="shared" si="53"/>
        <v>-3.3664196469160355E-4</v>
      </c>
      <c r="K100" s="113">
        <f t="shared" si="53"/>
        <v>-3.595568118765789E-4</v>
      </c>
      <c r="M100" s="113">
        <f t="shared" ref="M100:R102" si="54">M73-M$51</f>
        <v>6.5478050292736326E-4</v>
      </c>
      <c r="N100" s="120">
        <f t="shared" si="54"/>
        <v>1.2738113913780085E-2</v>
      </c>
      <c r="O100" s="120">
        <f t="shared" si="54"/>
        <v>1.1479150934313702E-2</v>
      </c>
      <c r="P100" s="120">
        <f t="shared" si="54"/>
        <v>1.2020272890138725E-2</v>
      </c>
      <c r="Q100" s="113">
        <f t="shared" si="54"/>
        <v>-3.3664196469160355E-4</v>
      </c>
      <c r="R100" s="113">
        <f t="shared" si="54"/>
        <v>-3.595568118765789E-4</v>
      </c>
    </row>
    <row r="101" spans="1:18" x14ac:dyDescent="0.5">
      <c r="A101" s="110">
        <v>223</v>
      </c>
      <c r="B101" s="111" t="s">
        <v>51</v>
      </c>
      <c r="C101" s="110">
        <v>1</v>
      </c>
      <c r="D101" s="112">
        <v>0.24940000000000001</v>
      </c>
      <c r="E101" s="112">
        <v>2.8672</v>
      </c>
      <c r="F101" s="113">
        <f t="shared" si="53"/>
        <v>3.9282404460378123E-4</v>
      </c>
      <c r="G101" s="120">
        <f t="shared" si="53"/>
        <v>6.9559456259085739E-3</v>
      </c>
      <c r="H101" s="120">
        <f t="shared" si="53"/>
        <v>6.1890846355776409E-3</v>
      </c>
      <c r="I101" s="120">
        <f t="shared" si="53"/>
        <v>6.3833565606225872E-3</v>
      </c>
      <c r="J101" s="113">
        <f t="shared" si="53"/>
        <v>-3.4438709042151347E-4</v>
      </c>
      <c r="K101" s="113">
        <f t="shared" si="53"/>
        <v>-3.4166226579933709E-4</v>
      </c>
      <c r="M101" s="113">
        <f t="shared" si="54"/>
        <v>6.7376302264931652E-4</v>
      </c>
      <c r="N101" s="120">
        <f t="shared" si="54"/>
        <v>1.3010366607081356E-2</v>
      </c>
      <c r="O101" s="120">
        <f t="shared" si="54"/>
        <v>1.1610029741834437E-2</v>
      </c>
      <c r="P101" s="120">
        <f t="shared" si="54"/>
        <v>1.1993419805657657E-2</v>
      </c>
      <c r="Q101" s="113">
        <f t="shared" si="54"/>
        <v>-3.4438709042151347E-4</v>
      </c>
      <c r="R101" s="113">
        <f t="shared" si="54"/>
        <v>-3.4166226579933709E-4</v>
      </c>
    </row>
    <row r="102" spans="1:18" x14ac:dyDescent="0.5">
      <c r="A102" s="110">
        <v>224</v>
      </c>
      <c r="B102" s="114" t="s">
        <v>51</v>
      </c>
      <c r="C102" s="110">
        <v>1</v>
      </c>
      <c r="D102" s="112">
        <v>0.24940000000000001</v>
      </c>
      <c r="E102" s="112">
        <v>2.8672</v>
      </c>
      <c r="F102" s="113">
        <f t="shared" si="53"/>
        <v>3.5865558776789299E-4</v>
      </c>
      <c r="G102" s="120">
        <f t="shared" si="53"/>
        <v>6.8808234374770618E-3</v>
      </c>
      <c r="H102" s="120">
        <f t="shared" si="53"/>
        <v>6.2407684436191048E-3</v>
      </c>
      <c r="I102" s="120">
        <f t="shared" si="53"/>
        <v>6.5086621136500131E-3</v>
      </c>
      <c r="J102" s="113">
        <f t="shared" si="53"/>
        <v>-3.4825965165999161E-4</v>
      </c>
      <c r="K102" s="113">
        <f t="shared" si="53"/>
        <v>-3.6850407364162364E-4</v>
      </c>
      <c r="M102" s="113">
        <f t="shared" si="54"/>
        <v>6.1681559458950279E-4</v>
      </c>
      <c r="N102" s="120">
        <f t="shared" si="54"/>
        <v>1.2880845592544272E-2</v>
      </c>
      <c r="O102" s="120">
        <f t="shared" si="54"/>
        <v>1.169913975569903E-2</v>
      </c>
      <c r="P102" s="120">
        <f t="shared" si="54"/>
        <v>1.2209463862601494E-2</v>
      </c>
      <c r="Q102" s="113">
        <f t="shared" si="54"/>
        <v>-3.4825965165999161E-4</v>
      </c>
      <c r="R102" s="113">
        <f t="shared" si="54"/>
        <v>-3.6850407364162364E-4</v>
      </c>
    </row>
    <row r="104" spans="1:18" ht="38.25" customHeight="1" x14ac:dyDescent="0.5">
      <c r="C104" s="139" t="s">
        <v>2</v>
      </c>
      <c r="D104" s="141"/>
      <c r="E104" s="140"/>
      <c r="F104" s="3" t="s">
        <v>27</v>
      </c>
      <c r="G104" s="3" t="s">
        <v>28</v>
      </c>
      <c r="H104" s="3" t="s">
        <v>29</v>
      </c>
      <c r="I104" s="3" t="s">
        <v>30</v>
      </c>
      <c r="J104" s="3" t="s">
        <v>31</v>
      </c>
      <c r="K104" s="3" t="s">
        <v>32</v>
      </c>
      <c r="M104" s="3" t="s">
        <v>27</v>
      </c>
      <c r="N104" s="3" t="s">
        <v>28</v>
      </c>
      <c r="O104" s="3" t="s">
        <v>29</v>
      </c>
      <c r="P104" s="3" t="s">
        <v>30</v>
      </c>
      <c r="Q104" s="3" t="s">
        <v>31</v>
      </c>
      <c r="R104" s="3" t="s">
        <v>32</v>
      </c>
    </row>
    <row r="105" spans="1:18" ht="28.5" customHeight="1" x14ac:dyDescent="0.5">
      <c r="A105" s="191" t="s">
        <v>52</v>
      </c>
      <c r="B105" s="191"/>
      <c r="C105" s="192" t="s">
        <v>44</v>
      </c>
      <c r="D105" s="192"/>
      <c r="E105" s="193"/>
      <c r="F105" s="16">
        <f>AVERAGE(F79:F83)</f>
        <v>7.6834578049766646E-6</v>
      </c>
      <c r="G105" s="194">
        <f>AVERAGE(G79:I83)</f>
        <v>-2.643852435800452E-4</v>
      </c>
      <c r="H105" s="195"/>
      <c r="I105" s="196"/>
      <c r="J105" s="194">
        <f>AVERAGE(J79:K83)</f>
        <v>-2.6163330005323903E-4</v>
      </c>
      <c r="K105" s="196"/>
      <c r="M105" s="16">
        <f>AVERAGE(M79:M83)</f>
        <v>3.1862044651309025E-5</v>
      </c>
      <c r="N105" s="194">
        <f>AVERAGE(N79:P83)</f>
        <v>8.3332367042691289E-6</v>
      </c>
      <c r="O105" s="195"/>
      <c r="P105" s="196"/>
      <c r="Q105" s="194">
        <f>AVERAGE(Q79:R83)</f>
        <v>-2.6163330005323903E-4</v>
      </c>
      <c r="R105" s="196"/>
    </row>
    <row r="106" spans="1:18" ht="27" customHeight="1" x14ac:dyDescent="0.5">
      <c r="A106" s="191" t="s">
        <v>53</v>
      </c>
      <c r="B106" s="191"/>
      <c r="C106" s="197" t="s">
        <v>47</v>
      </c>
      <c r="D106" s="197"/>
      <c r="E106" s="198"/>
      <c r="F106" s="34">
        <f>AVERAGE(F84:F89)</f>
        <v>3.1735815634929063E-5</v>
      </c>
      <c r="G106" s="189">
        <f>AVERAGE(G84:I89)</f>
        <v>-3.1949844350040132E-4</v>
      </c>
      <c r="H106" s="199"/>
      <c r="I106" s="190"/>
      <c r="J106" s="189">
        <f>AVERAGE(J84:K89)</f>
        <v>-3.0105438898823342E-4</v>
      </c>
      <c r="K106" s="190"/>
      <c r="M106" s="34">
        <f>AVERAGE(M84:M89)</f>
        <v>7.1949307701229688E-5</v>
      </c>
      <c r="N106" s="189">
        <f>AVERAGE(N84:P89)</f>
        <v>-6.0558263196175939E-5</v>
      </c>
      <c r="O106" s="199"/>
      <c r="P106" s="190"/>
      <c r="Q106" s="189">
        <f>AVERAGE(Q84:R89)</f>
        <v>-3.0105438898823342E-4</v>
      </c>
      <c r="R106" s="190"/>
    </row>
    <row r="107" spans="1:18" ht="30" customHeight="1" x14ac:dyDescent="0.5">
      <c r="A107" s="191" t="s">
        <v>54</v>
      </c>
      <c r="B107" s="191"/>
      <c r="C107" s="159" t="s">
        <v>48</v>
      </c>
      <c r="D107" s="159"/>
      <c r="E107" s="160"/>
      <c r="F107" s="38">
        <f>AVERAGE(F90:F94)</f>
        <v>8.8308899965187427E-4</v>
      </c>
      <c r="G107" s="161">
        <f>AVERAGE(G90:I94)</f>
        <v>3.6062141942413945E-4</v>
      </c>
      <c r="H107" s="162"/>
      <c r="I107" s="163"/>
      <c r="J107" s="161">
        <f>AVERAGE(J90:K94)</f>
        <v>-2.6441856081484773E-4</v>
      </c>
      <c r="K107" s="163"/>
      <c r="M107" s="38">
        <f>AVERAGE(M90:M94)</f>
        <v>1.4908712810628051E-3</v>
      </c>
      <c r="N107" s="161">
        <f>AVERAGE(N90:P94)</f>
        <v>7.8959156545950005E-4</v>
      </c>
      <c r="O107" s="162"/>
      <c r="P107" s="163"/>
      <c r="Q107" s="161">
        <f>AVERAGE(Q90:R94)</f>
        <v>-2.6441856081484773E-4</v>
      </c>
      <c r="R107" s="163"/>
    </row>
    <row r="108" spans="1:18" ht="41.25" customHeight="1" x14ac:dyDescent="0.5">
      <c r="A108" s="191" t="s">
        <v>55</v>
      </c>
      <c r="B108" s="191"/>
      <c r="C108" s="202" t="s">
        <v>51</v>
      </c>
      <c r="D108" s="202"/>
      <c r="E108" s="203"/>
      <c r="F108" s="113">
        <f>AVERAGE(F95:F102)</f>
        <v>3.3967967213268074E-4</v>
      </c>
      <c r="G108" s="200">
        <f>AVERAGE(G95:I102)</f>
        <v>4.5656060103134747E-3</v>
      </c>
      <c r="H108" s="204"/>
      <c r="I108" s="201"/>
      <c r="J108" s="200">
        <f>AVERAGE(J95:K102)</f>
        <v>-3.0458906365226436E-4</v>
      </c>
      <c r="K108" s="201"/>
      <c r="M108" s="113">
        <f>AVERAGE(M95:M102)</f>
        <v>5.8518906853081585E-4</v>
      </c>
      <c r="N108" s="200">
        <f>AVERAGE(N95:P102)</f>
        <v>8.8531290680943803E-3</v>
      </c>
      <c r="O108" s="204"/>
      <c r="P108" s="201"/>
      <c r="Q108" s="200">
        <f>AVERAGE(Q95:R102)</f>
        <v>-2.7388526359184261E-4</v>
      </c>
      <c r="R108" s="201"/>
    </row>
    <row r="109" spans="1:18" s="103" customFormat="1" ht="20.100000000000001" customHeight="1" x14ac:dyDescent="0.5">
      <c r="A109" s="102"/>
      <c r="B109" s="102"/>
      <c r="C109" s="205"/>
      <c r="D109" s="205"/>
      <c r="E109" s="205"/>
      <c r="F109" s="121"/>
      <c r="G109" s="206"/>
      <c r="H109" s="206"/>
      <c r="I109" s="206"/>
      <c r="J109" s="206"/>
      <c r="K109" s="206"/>
      <c r="M109" s="121"/>
      <c r="N109" s="206"/>
      <c r="O109" s="206"/>
      <c r="P109" s="206"/>
      <c r="Q109" s="206"/>
      <c r="R109" s="206"/>
    </row>
    <row r="110" spans="1:18" s="103" customFormat="1" ht="20.100000000000001" customHeight="1" x14ac:dyDescent="0.5">
      <c r="A110" s="101"/>
      <c r="B110" s="102"/>
      <c r="C110" s="122" t="s">
        <v>40</v>
      </c>
      <c r="D110" s="123"/>
      <c r="E110" s="124"/>
      <c r="F110" s="89">
        <v>0.01</v>
      </c>
      <c r="G110" s="186">
        <v>0.02</v>
      </c>
      <c r="H110" s="187">
        <f>H105*$B$132/1000</f>
        <v>0</v>
      </c>
      <c r="I110" s="188">
        <f>I105*$B$132/1000</f>
        <v>0</v>
      </c>
      <c r="J110" s="186">
        <v>0.01</v>
      </c>
      <c r="K110" s="188">
        <f>K105*$B$132/1000</f>
        <v>0</v>
      </c>
      <c r="M110" s="89">
        <f>F110</f>
        <v>0.01</v>
      </c>
      <c r="N110" s="186">
        <f t="shared" ref="N110:R110" si="55">G110</f>
        <v>0.02</v>
      </c>
      <c r="O110" s="187">
        <f t="shared" si="55"/>
        <v>0</v>
      </c>
      <c r="P110" s="188">
        <f t="shared" si="55"/>
        <v>0</v>
      </c>
      <c r="Q110" s="186">
        <f t="shared" si="55"/>
        <v>0.01</v>
      </c>
      <c r="R110" s="188">
        <f t="shared" si="55"/>
        <v>0</v>
      </c>
    </row>
    <row r="111" spans="1:18" s="94" customFormat="1" x14ac:dyDescent="0.5">
      <c r="A111"/>
      <c r="B111" s="97" t="s">
        <v>3</v>
      </c>
      <c r="C111" s="1"/>
      <c r="D111" s="1"/>
      <c r="E111" s="1"/>
      <c r="F111" s="1"/>
      <c r="G111" s="1"/>
      <c r="H111" s="1"/>
      <c r="I111" s="1"/>
      <c r="J111" s="1"/>
      <c r="K111" s="1"/>
      <c r="M111" s="95"/>
      <c r="N111" s="95"/>
      <c r="O111" s="95"/>
      <c r="P111" s="95"/>
      <c r="Q111" s="95"/>
      <c r="R111" s="95"/>
    </row>
    <row r="112" spans="1:18" s="94" customFormat="1" x14ac:dyDescent="0.5">
      <c r="A112"/>
      <c r="B112" s="98">
        <f>3/0.25</f>
        <v>12</v>
      </c>
      <c r="C112" s="1"/>
      <c r="D112" s="1"/>
      <c r="E112" s="1"/>
      <c r="F112" s="1"/>
      <c r="G112" s="1"/>
      <c r="H112" s="1"/>
      <c r="I112" s="1"/>
      <c r="J112" s="1"/>
      <c r="K112" s="1"/>
      <c r="M112" s="95"/>
      <c r="N112" s="95"/>
      <c r="O112" s="95"/>
      <c r="P112" s="95"/>
      <c r="Q112" s="95"/>
      <c r="R112" s="95"/>
    </row>
    <row r="113" spans="1:18" s="94" customFormat="1" x14ac:dyDescent="0.5">
      <c r="A113"/>
      <c r="B113" s="99"/>
      <c r="C113" s="1"/>
      <c r="D113" s="1"/>
      <c r="E113" s="1"/>
      <c r="F113" s="1"/>
      <c r="G113" s="1"/>
      <c r="H113" s="1"/>
      <c r="I113" s="1"/>
      <c r="J113" s="1"/>
      <c r="K113" s="1"/>
      <c r="M113" s="95"/>
      <c r="N113" s="95"/>
      <c r="O113" s="95"/>
      <c r="P113" s="95"/>
      <c r="Q113" s="95"/>
      <c r="R113" s="95"/>
    </row>
    <row r="114" spans="1:18" s="94" customFormat="1" ht="12.75" customHeight="1" x14ac:dyDescent="0.5">
      <c r="A114" s="96"/>
      <c r="B114" s="96"/>
      <c r="C114" s="1"/>
      <c r="D114" s="1"/>
      <c r="E114" s="1"/>
      <c r="F114" s="100"/>
      <c r="G114" s="100"/>
      <c r="H114" s="95"/>
      <c r="I114" s="95"/>
      <c r="J114" s="95"/>
      <c r="K114" s="100"/>
      <c r="M114" s="95"/>
      <c r="N114" s="95"/>
      <c r="O114" s="95"/>
      <c r="P114" s="95"/>
      <c r="Q114" s="95"/>
      <c r="R114" s="95"/>
    </row>
  </sheetData>
  <mergeCells count="38">
    <mergeCell ref="C109:E109"/>
    <mergeCell ref="G109:I109"/>
    <mergeCell ref="J109:K109"/>
    <mergeCell ref="N109:P109"/>
    <mergeCell ref="Q109:R109"/>
    <mergeCell ref="C110:E110"/>
    <mergeCell ref="G110:I110"/>
    <mergeCell ref="J110:K110"/>
    <mergeCell ref="N110:P110"/>
    <mergeCell ref="Q110:R110"/>
    <mergeCell ref="Q108:R108"/>
    <mergeCell ref="A107:B107"/>
    <mergeCell ref="C107:E107"/>
    <mergeCell ref="G107:I107"/>
    <mergeCell ref="J107:K107"/>
    <mergeCell ref="N107:P107"/>
    <mergeCell ref="Q107:R107"/>
    <mergeCell ref="A108:B108"/>
    <mergeCell ref="C108:E108"/>
    <mergeCell ref="G108:I108"/>
    <mergeCell ref="J108:K108"/>
    <mergeCell ref="N108:P108"/>
    <mergeCell ref="Q106:R106"/>
    <mergeCell ref="M1:R1"/>
    <mergeCell ref="A39:D39"/>
    <mergeCell ref="A77:D77"/>
    <mergeCell ref="C104:E104"/>
    <mergeCell ref="A105:B105"/>
    <mergeCell ref="C105:E105"/>
    <mergeCell ref="G105:I105"/>
    <mergeCell ref="J105:K105"/>
    <mergeCell ref="N105:P105"/>
    <mergeCell ref="Q105:R105"/>
    <mergeCell ref="A106:B106"/>
    <mergeCell ref="C106:E106"/>
    <mergeCell ref="G106:I106"/>
    <mergeCell ref="J106:K106"/>
    <mergeCell ref="N106:P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wyniki mleko soki cz.1 </vt:lpstr>
      <vt:lpstr>wyniki soki i mleka cz.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</dc:creator>
  <cp:lastModifiedBy>Eliza</cp:lastModifiedBy>
  <dcterms:created xsi:type="dcterms:W3CDTF">2021-02-17T12:49:53Z</dcterms:created>
  <dcterms:modified xsi:type="dcterms:W3CDTF">2022-11-17T21:29:06Z</dcterms:modified>
</cp:coreProperties>
</file>